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c0004\Desktop\"/>
    </mc:Choice>
  </mc:AlternateContent>
  <xr:revisionPtr revIDLastSave="0" documentId="13_ncr:1_{1E67DC30-378C-4EB6-8DEA-F12583AA9A6F}" xr6:coauthVersionLast="36" xr6:coauthVersionMax="36" xr10:uidLastSave="{00000000-0000-0000-0000-000000000000}"/>
  <bookViews>
    <workbookView xWindow="0" yWindow="0" windowWidth="20490" windowHeight="7545" tabRatio="977" activeTab="1" xr2:uid="{00000000-000D-0000-FFFF-FFFF00000000}"/>
  </bookViews>
  <sheets>
    <sheet name="表紙" sheetId="24" r:id="rId1"/>
    <sheet name="コメント" sheetId="26" r:id="rId2"/>
    <sheet name="公表予定" sheetId="25" r:id="rId3"/>
    <sheet name="推計方法" sheetId="27" r:id="rId4"/>
    <sheet name="概要ｸﾞﾗﾌ" sheetId="33" r:id="rId5"/>
    <sheet name="統計表1" sheetId="30" r:id="rId6"/>
    <sheet name="統計表2" sheetId="29" r:id="rId7"/>
    <sheet name="統計表3" sheetId="32" r:id="rId8"/>
    <sheet name="統計表4" sheetId="31" r:id="rId9"/>
  </sheets>
  <calcPr calcId="191029"/>
</workbook>
</file>

<file path=xl/calcChain.xml><?xml version="1.0" encoding="utf-8"?>
<calcChain xmlns="http://schemas.openxmlformats.org/spreadsheetml/2006/main">
  <c r="AB67" i="31" l="1"/>
  <c r="X67" i="31"/>
  <c r="T67" i="31"/>
  <c r="AC66" i="31"/>
  <c r="Y66" i="31"/>
  <c r="U66" i="31"/>
  <c r="AD65" i="31"/>
  <c r="Z65" i="31"/>
  <c r="Z64" i="31" s="1"/>
  <c r="Z16" i="31" s="1"/>
  <c r="V65" i="31"/>
  <c r="AE85" i="31"/>
  <c r="AA85" i="31"/>
  <c r="W85" i="31"/>
  <c r="S85" i="31"/>
  <c r="AB63" i="31"/>
  <c r="X63" i="31"/>
  <c r="X61" i="31" s="1"/>
  <c r="X15" i="31" s="1"/>
  <c r="T63" i="31"/>
  <c r="T61" i="31" s="1"/>
  <c r="T15" i="31" s="1"/>
  <c r="AC62" i="31"/>
  <c r="Y62" i="31"/>
  <c r="U62" i="31"/>
  <c r="AD84" i="31"/>
  <c r="Z84" i="31"/>
  <c r="V84" i="31"/>
  <c r="AE60" i="31"/>
  <c r="AI60" i="31" s="1"/>
  <c r="AA60" i="31"/>
  <c r="W60" i="31"/>
  <c r="S60" i="31"/>
  <c r="AB59" i="31"/>
  <c r="X59" i="31"/>
  <c r="T59" i="31"/>
  <c r="AC58" i="31"/>
  <c r="Y58" i="31"/>
  <c r="U58" i="31"/>
  <c r="AD57" i="31"/>
  <c r="Z57" i="31"/>
  <c r="V57" i="31"/>
  <c r="AE56" i="31"/>
  <c r="AA56" i="31"/>
  <c r="W56" i="31"/>
  <c r="S56" i="31"/>
  <c r="AB83" i="31"/>
  <c r="X83" i="31"/>
  <c r="T83" i="31"/>
  <c r="AC54" i="31"/>
  <c r="Y54" i="31"/>
  <c r="U54" i="31"/>
  <c r="AD53" i="31"/>
  <c r="Z53" i="31"/>
  <c r="V53" i="31"/>
  <c r="AE52" i="31"/>
  <c r="AA52" i="31"/>
  <c r="W52" i="31"/>
  <c r="S52" i="31"/>
  <c r="AB51" i="31"/>
  <c r="X51" i="31"/>
  <c r="T51" i="31"/>
  <c r="AC50" i="31"/>
  <c r="Y50" i="31"/>
  <c r="U50" i="31"/>
  <c r="AD49" i="31"/>
  <c r="Z49" i="31"/>
  <c r="V49" i="31"/>
  <c r="AE48" i="31"/>
  <c r="AA48" i="31"/>
  <c r="W48" i="31"/>
  <c r="S48" i="31"/>
  <c r="AB82" i="31"/>
  <c r="X82" i="31"/>
  <c r="T82" i="31"/>
  <c r="AC46" i="31"/>
  <c r="Y46" i="31"/>
  <c r="U46" i="31"/>
  <c r="AD45" i="31"/>
  <c r="Z45" i="31"/>
  <c r="V45" i="31"/>
  <c r="AE44" i="31"/>
  <c r="AA44" i="31"/>
  <c r="AA42" i="31" s="1"/>
  <c r="AA12" i="31" s="1"/>
  <c r="W44" i="31"/>
  <c r="S44" i="31"/>
  <c r="AB43" i="31"/>
  <c r="AB42" i="31" s="1"/>
  <c r="AB12" i="31" s="1"/>
  <c r="X43" i="31"/>
  <c r="T43" i="31"/>
  <c r="AC81" i="31"/>
  <c r="Y81" i="31"/>
  <c r="U81" i="31"/>
  <c r="AD41" i="31"/>
  <c r="Z41" i="31"/>
  <c r="V41" i="31"/>
  <c r="AE40" i="31"/>
  <c r="AI40" i="31" s="1"/>
  <c r="AA40" i="31"/>
  <c r="W40" i="31"/>
  <c r="S40" i="31"/>
  <c r="AB39" i="31"/>
  <c r="X39" i="31"/>
  <c r="T39" i="31"/>
  <c r="AC38" i="31"/>
  <c r="Y38" i="31"/>
  <c r="Y35" i="31" s="1"/>
  <c r="Y11" i="31" s="1"/>
  <c r="U38" i="31"/>
  <c r="AD37" i="31"/>
  <c r="Z37" i="31"/>
  <c r="V37" i="31"/>
  <c r="AE36" i="31"/>
  <c r="AA36" i="31"/>
  <c r="W36" i="31"/>
  <c r="W35" i="31" s="1"/>
  <c r="W11" i="31" s="1"/>
  <c r="S36" i="31"/>
  <c r="AB80" i="31"/>
  <c r="X80" i="31"/>
  <c r="T80" i="31"/>
  <c r="AC34" i="31"/>
  <c r="Y34" i="31"/>
  <c r="U34" i="31"/>
  <c r="AD33" i="31"/>
  <c r="Z33" i="31"/>
  <c r="V33" i="31"/>
  <c r="AE32" i="31"/>
  <c r="AA32" i="31"/>
  <c r="W32" i="31"/>
  <c r="S32" i="31"/>
  <c r="AB31" i="31"/>
  <c r="X31" i="31"/>
  <c r="T31" i="31"/>
  <c r="AD79" i="31"/>
  <c r="Z79" i="31"/>
  <c r="V79" i="31"/>
  <c r="AB27" i="31"/>
  <c r="X27" i="31"/>
  <c r="T27" i="31"/>
  <c r="AC26" i="31"/>
  <c r="AC23" i="31" s="1"/>
  <c r="AC9" i="31" s="1"/>
  <c r="Y26" i="31"/>
  <c r="U26" i="31"/>
  <c r="AD25" i="31"/>
  <c r="Z25" i="31"/>
  <c r="V25" i="31"/>
  <c r="V23" i="31" s="1"/>
  <c r="V9" i="31" s="1"/>
  <c r="AE24" i="31"/>
  <c r="AA24" i="31"/>
  <c r="W24" i="31"/>
  <c r="S24" i="31"/>
  <c r="AB78" i="31"/>
  <c r="X78" i="31"/>
  <c r="T78" i="31"/>
  <c r="AC22" i="31"/>
  <c r="Y22" i="31"/>
  <c r="U22" i="31"/>
  <c r="AD21" i="31"/>
  <c r="Z21" i="31"/>
  <c r="Z19" i="31" s="1"/>
  <c r="Z8" i="31" s="1"/>
  <c r="V21" i="31"/>
  <c r="AE20" i="31"/>
  <c r="AA20" i="31"/>
  <c r="W20" i="31"/>
  <c r="W19" i="31" s="1"/>
  <c r="W8" i="31" s="1"/>
  <c r="S20" i="31"/>
  <c r="AB77" i="31"/>
  <c r="X77" i="31"/>
  <c r="T77" i="31"/>
  <c r="AC76" i="31"/>
  <c r="Y76" i="31"/>
  <c r="U76" i="31"/>
  <c r="AD85" i="31"/>
  <c r="AC85" i="31"/>
  <c r="AB85" i="31"/>
  <c r="Z85" i="31"/>
  <c r="Y85" i="31"/>
  <c r="X85" i="31"/>
  <c r="V85" i="31"/>
  <c r="U85" i="31"/>
  <c r="T85" i="31"/>
  <c r="R85" i="31"/>
  <c r="Q85" i="31"/>
  <c r="P85" i="31"/>
  <c r="O85" i="31"/>
  <c r="N85" i="31"/>
  <c r="AE84" i="31"/>
  <c r="AC84" i="31"/>
  <c r="AB84" i="31"/>
  <c r="AA84" i="31"/>
  <c r="Y84" i="31"/>
  <c r="X84" i="31"/>
  <c r="W84" i="31"/>
  <c r="U84" i="31"/>
  <c r="T84" i="31"/>
  <c r="S84" i="31"/>
  <c r="R84" i="31"/>
  <c r="Q84" i="31"/>
  <c r="P84" i="31"/>
  <c r="O84" i="31"/>
  <c r="N84" i="31"/>
  <c r="AE83" i="31"/>
  <c r="AD83" i="31"/>
  <c r="AC83" i="31"/>
  <c r="AA83" i="31"/>
  <c r="Z83" i="31"/>
  <c r="Y83" i="31"/>
  <c r="W83" i="31"/>
  <c r="V83" i="31"/>
  <c r="U83" i="31"/>
  <c r="S83" i="31"/>
  <c r="R83" i="31"/>
  <c r="Q83" i="31"/>
  <c r="P83" i="31"/>
  <c r="O83" i="31"/>
  <c r="N83" i="31"/>
  <c r="AE82" i="31"/>
  <c r="AD82" i="31"/>
  <c r="AC82" i="31"/>
  <c r="AA82" i="31"/>
  <c r="Z82" i="31"/>
  <c r="Y82" i="31"/>
  <c r="W82" i="31"/>
  <c r="V82" i="31"/>
  <c r="U82" i="31"/>
  <c r="S82" i="31"/>
  <c r="R82" i="31"/>
  <c r="Q82" i="31"/>
  <c r="P82" i="31"/>
  <c r="O82" i="31"/>
  <c r="N82" i="31"/>
  <c r="AE81" i="31"/>
  <c r="AD81" i="31"/>
  <c r="AB81" i="31"/>
  <c r="AA81" i="31"/>
  <c r="Z81" i="31"/>
  <c r="X81" i="31"/>
  <c r="W81" i="31"/>
  <c r="V81" i="31"/>
  <c r="T81" i="31"/>
  <c r="S81" i="31"/>
  <c r="R81" i="31"/>
  <c r="Q81" i="31"/>
  <c r="P81" i="31"/>
  <c r="O81" i="31"/>
  <c r="N81" i="31"/>
  <c r="AE80" i="31"/>
  <c r="AD80" i="31"/>
  <c r="AC80" i="31"/>
  <c r="AA80" i="31"/>
  <c r="Z80" i="31"/>
  <c r="Y80" i="31"/>
  <c r="W80" i="31"/>
  <c r="V80" i="31"/>
  <c r="U80" i="31"/>
  <c r="S80" i="31"/>
  <c r="R80" i="31"/>
  <c r="Q80" i="31"/>
  <c r="P80" i="31"/>
  <c r="O80" i="31"/>
  <c r="N80" i="31"/>
  <c r="AE79" i="31"/>
  <c r="AC79" i="31"/>
  <c r="AB79" i="31"/>
  <c r="AA79" i="31"/>
  <c r="Y79" i="31"/>
  <c r="X79" i="31"/>
  <c r="W79" i="31"/>
  <c r="U79" i="31"/>
  <c r="T79" i="31"/>
  <c r="S79" i="31"/>
  <c r="R79" i="31"/>
  <c r="Q79" i="31"/>
  <c r="P79" i="31"/>
  <c r="O79" i="31"/>
  <c r="N79" i="31"/>
  <c r="AE78" i="31"/>
  <c r="AD78" i="31"/>
  <c r="AC78" i="31"/>
  <c r="AA78" i="31"/>
  <c r="Z78" i="31"/>
  <c r="Y78" i="31"/>
  <c r="W78" i="31"/>
  <c r="V78" i="31"/>
  <c r="U78" i="31"/>
  <c r="S78" i="31"/>
  <c r="R78" i="31"/>
  <c r="Q78" i="31"/>
  <c r="P78" i="31"/>
  <c r="O78" i="31"/>
  <c r="N78" i="31"/>
  <c r="AE77" i="31"/>
  <c r="AD77" i="31"/>
  <c r="AC77" i="31"/>
  <c r="AA77" i="31"/>
  <c r="Z77" i="31"/>
  <c r="Y77" i="31"/>
  <c r="W77" i="31"/>
  <c r="V77" i="31"/>
  <c r="U77" i="31"/>
  <c r="S77" i="31"/>
  <c r="R77" i="31"/>
  <c r="Q77" i="31"/>
  <c r="P77" i="31"/>
  <c r="O77" i="31"/>
  <c r="O75" i="31" s="1"/>
  <c r="N77" i="31"/>
  <c r="AE76" i="31"/>
  <c r="AD76" i="31"/>
  <c r="AD75" i="31" s="1"/>
  <c r="AB76" i="31"/>
  <c r="AA76" i="31"/>
  <c r="Z76" i="31"/>
  <c r="X76" i="31"/>
  <c r="W76" i="31"/>
  <c r="V76" i="31"/>
  <c r="T76" i="31"/>
  <c r="S76" i="31"/>
  <c r="R76" i="31"/>
  <c r="Q76" i="31"/>
  <c r="Q75" i="31" s="1"/>
  <c r="P76" i="31"/>
  <c r="O76" i="31"/>
  <c r="N76" i="31"/>
  <c r="AK67" i="31"/>
  <c r="AE67" i="31"/>
  <c r="AD67" i="31"/>
  <c r="AC67" i="31"/>
  <c r="AA67" i="31"/>
  <c r="AA64" i="31" s="1"/>
  <c r="AA16" i="31" s="1"/>
  <c r="Z67" i="31"/>
  <c r="Y67" i="31"/>
  <c r="W67" i="31"/>
  <c r="V67" i="31"/>
  <c r="U67" i="31"/>
  <c r="S67" i="31"/>
  <c r="AH64" i="31"/>
  <c r="AH16" i="31" s="1"/>
  <c r="AK66" i="31"/>
  <c r="AJ66" i="31"/>
  <c r="AE66" i="31"/>
  <c r="AD66" i="31"/>
  <c r="AB66" i="31"/>
  <c r="AA66" i="31"/>
  <c r="Z66" i="31"/>
  <c r="X66" i="31"/>
  <c r="W66" i="31"/>
  <c r="V66" i="31"/>
  <c r="T66" i="31"/>
  <c r="S66" i="31"/>
  <c r="AK65" i="31"/>
  <c r="AG64" i="31"/>
  <c r="AE65" i="31"/>
  <c r="AJ65" i="31" s="1"/>
  <c r="AC65" i="31"/>
  <c r="AB65" i="31"/>
  <c r="AA65" i="31"/>
  <c r="Y65" i="31"/>
  <c r="X65" i="31"/>
  <c r="W65" i="31"/>
  <c r="U65" i="31"/>
  <c r="T65" i="31"/>
  <c r="S65" i="31"/>
  <c r="AF64" i="31"/>
  <c r="AK63" i="31"/>
  <c r="AE63" i="31"/>
  <c r="AE61" i="31" s="1"/>
  <c r="AD63" i="31"/>
  <c r="AC63" i="31"/>
  <c r="AA63" i="31"/>
  <c r="Z63" i="31"/>
  <c r="Y63" i="31"/>
  <c r="W63" i="31"/>
  <c r="V63" i="31"/>
  <c r="U63" i="31"/>
  <c r="S63" i="31"/>
  <c r="S61" i="31" s="1"/>
  <c r="AH61" i="31"/>
  <c r="AK62" i="31"/>
  <c r="AJ62" i="31"/>
  <c r="AE62" i="31"/>
  <c r="AI62" i="31" s="1"/>
  <c r="AD62" i="31"/>
  <c r="AB62" i="31"/>
  <c r="AA62" i="31"/>
  <c r="Z62" i="31"/>
  <c r="X62" i="31"/>
  <c r="W62" i="31"/>
  <c r="V62" i="31"/>
  <c r="V61" i="31" s="1"/>
  <c r="V15" i="31" s="1"/>
  <c r="T62" i="31"/>
  <c r="S62" i="31"/>
  <c r="AG61" i="31"/>
  <c r="AF61" i="31"/>
  <c r="AJ61" i="31" s="1"/>
  <c r="AD60" i="31"/>
  <c r="AC60" i="31"/>
  <c r="AB60" i="31"/>
  <c r="Z60" i="31"/>
  <c r="Y60" i="31"/>
  <c r="X60" i="31"/>
  <c r="V60" i="31"/>
  <c r="U60" i="31"/>
  <c r="T60" i="31"/>
  <c r="AK59" i="31"/>
  <c r="AE59" i="31"/>
  <c r="AD59" i="31"/>
  <c r="AC59" i="31"/>
  <c r="AA59" i="31"/>
  <c r="Z59" i="31"/>
  <c r="Y59" i="31"/>
  <c r="W59" i="31"/>
  <c r="V59" i="31"/>
  <c r="U59" i="31"/>
  <c r="S59" i="31"/>
  <c r="AH55" i="31"/>
  <c r="AK58" i="31"/>
  <c r="AE58" i="31"/>
  <c r="AJ58" i="31" s="1"/>
  <c r="AD58" i="31"/>
  <c r="AB58" i="31"/>
  <c r="AA58" i="31"/>
  <c r="Z58" i="31"/>
  <c r="X58" i="31"/>
  <c r="W58" i="31"/>
  <c r="V58" i="31"/>
  <c r="T58" i="31"/>
  <c r="S58" i="31"/>
  <c r="AE57" i="31"/>
  <c r="AJ57" i="31" s="1"/>
  <c r="AC57" i="31"/>
  <c r="AB57" i="31"/>
  <c r="AA57" i="31"/>
  <c r="Y57" i="31"/>
  <c r="X57" i="31"/>
  <c r="W57" i="31"/>
  <c r="U57" i="31"/>
  <c r="T57" i="31"/>
  <c r="S57" i="31"/>
  <c r="AK56" i="31"/>
  <c r="AD56" i="31"/>
  <c r="AC56" i="31"/>
  <c r="AB56" i="31"/>
  <c r="Z56" i="31"/>
  <c r="Y56" i="31"/>
  <c r="X56" i="31"/>
  <c r="V56" i="31"/>
  <c r="U56" i="31"/>
  <c r="T56" i="31"/>
  <c r="AK54" i="31"/>
  <c r="AJ54" i="31"/>
  <c r="AE54" i="31"/>
  <c r="AI54" i="31" s="1"/>
  <c r="AD54" i="31"/>
  <c r="AB54" i="31"/>
  <c r="AA54" i="31"/>
  <c r="Z54" i="31"/>
  <c r="X54" i="31"/>
  <c r="W54" i="31"/>
  <c r="V54" i="31"/>
  <c r="T54" i="31"/>
  <c r="S54" i="31"/>
  <c r="AK53" i="31"/>
  <c r="AJ53" i="31"/>
  <c r="AE53" i="31"/>
  <c r="AC53" i="31"/>
  <c r="AB53" i="31"/>
  <c r="AA53" i="31"/>
  <c r="Y53" i="31"/>
  <c r="X53" i="31"/>
  <c r="W53" i="31"/>
  <c r="U53" i="31"/>
  <c r="T53" i="31"/>
  <c r="S53" i="31"/>
  <c r="AK52" i="31"/>
  <c r="AD52" i="31"/>
  <c r="AC52" i="31"/>
  <c r="AB52" i="31"/>
  <c r="Z52" i="31"/>
  <c r="Y52" i="31"/>
  <c r="X52" i="31"/>
  <c r="V52" i="31"/>
  <c r="U52" i="31"/>
  <c r="T52" i="31"/>
  <c r="AK51" i="31"/>
  <c r="AE51" i="31"/>
  <c r="AD51" i="31"/>
  <c r="AC51" i="31"/>
  <c r="AA51" i="31"/>
  <c r="Z51" i="31"/>
  <c r="Y51" i="31"/>
  <c r="W51" i="31"/>
  <c r="V51" i="31"/>
  <c r="U51" i="31"/>
  <c r="S51" i="31"/>
  <c r="AK50" i="31"/>
  <c r="AE50" i="31"/>
  <c r="AD50" i="31"/>
  <c r="AB50" i="31"/>
  <c r="AA50" i="31"/>
  <c r="Z50" i="31"/>
  <c r="X50" i="31"/>
  <c r="W50" i="31"/>
  <c r="V50" i="31"/>
  <c r="T50" i="31"/>
  <c r="S50" i="31"/>
  <c r="AK49" i="31"/>
  <c r="AE49" i="31"/>
  <c r="AC49" i="31"/>
  <c r="AB49" i="31"/>
  <c r="AA49" i="31"/>
  <c r="Y49" i="31"/>
  <c r="X49" i="31"/>
  <c r="W49" i="31"/>
  <c r="U49" i="31"/>
  <c r="T49" i="31"/>
  <c r="S49" i="31"/>
  <c r="AH47" i="31"/>
  <c r="AK48" i="31"/>
  <c r="AD48" i="31"/>
  <c r="AC48" i="31"/>
  <c r="AC47" i="31" s="1"/>
  <c r="AC13" i="31" s="1"/>
  <c r="AB48" i="31"/>
  <c r="Z48" i="31"/>
  <c r="Y48" i="31"/>
  <c r="X48" i="31"/>
  <c r="V48" i="31"/>
  <c r="U48" i="31"/>
  <c r="T48" i="31"/>
  <c r="AG47" i="31"/>
  <c r="AF47" i="31"/>
  <c r="AF13" i="31" s="1"/>
  <c r="AE46" i="31"/>
  <c r="AD46" i="31"/>
  <c r="AB46" i="31"/>
  <c r="AA46" i="31"/>
  <c r="Z46" i="31"/>
  <c r="X46" i="31"/>
  <c r="W46" i="31"/>
  <c r="V46" i="31"/>
  <c r="T46" i="31"/>
  <c r="S46" i="31"/>
  <c r="AK45" i="31"/>
  <c r="AE45" i="31"/>
  <c r="AC45" i="31"/>
  <c r="AB45" i="31"/>
  <c r="AA45" i="31"/>
  <c r="Y45" i="31"/>
  <c r="X45" i="31"/>
  <c r="W45" i="31"/>
  <c r="U45" i="31"/>
  <c r="T45" i="31"/>
  <c r="S45" i="31"/>
  <c r="AH42" i="31"/>
  <c r="AK44" i="31"/>
  <c r="AD44" i="31"/>
  <c r="AC44" i="31"/>
  <c r="AB44" i="31"/>
  <c r="Z44" i="31"/>
  <c r="Y44" i="31"/>
  <c r="X44" i="31"/>
  <c r="V44" i="31"/>
  <c r="U44" i="31"/>
  <c r="T44" i="31"/>
  <c r="AK43" i="31"/>
  <c r="AG42" i="31"/>
  <c r="AE43" i="31"/>
  <c r="AD43" i="31"/>
  <c r="AC43" i="31"/>
  <c r="AA43" i="31"/>
  <c r="Z43" i="31"/>
  <c r="Y43" i="31"/>
  <c r="W43" i="31"/>
  <c r="V43" i="31"/>
  <c r="U43" i="31"/>
  <c r="S43" i="31"/>
  <c r="AF42" i="31"/>
  <c r="AK41" i="31"/>
  <c r="AE41" i="31"/>
  <c r="AC41" i="31"/>
  <c r="AB41" i="31"/>
  <c r="AA41" i="31"/>
  <c r="Y41" i="31"/>
  <c r="X41" i="31"/>
  <c r="W41" i="31"/>
  <c r="U41" i="31"/>
  <c r="T41" i="31"/>
  <c r="S41" i="31"/>
  <c r="AK40" i="31"/>
  <c r="AD40" i="31"/>
  <c r="AC40" i="31"/>
  <c r="AB40" i="31"/>
  <c r="Z40" i="31"/>
  <c r="Y40" i="31"/>
  <c r="X40" i="31"/>
  <c r="V40" i="31"/>
  <c r="U40" i="31"/>
  <c r="T40" i="31"/>
  <c r="AE39" i="31"/>
  <c r="AI39" i="31" s="1"/>
  <c r="AD39" i="31"/>
  <c r="AC39" i="31"/>
  <c r="AA39" i="31"/>
  <c r="Z39" i="31"/>
  <c r="Y39" i="31"/>
  <c r="W39" i="31"/>
  <c r="V39" i="31"/>
  <c r="U39" i="31"/>
  <c r="S39" i="31"/>
  <c r="AF35" i="31"/>
  <c r="AF11" i="31" s="1"/>
  <c r="AE38" i="31"/>
  <c r="AI38" i="31" s="1"/>
  <c r="AD38" i="31"/>
  <c r="AB38" i="31"/>
  <c r="AA38" i="31"/>
  <c r="Z38" i="31"/>
  <c r="X38" i="31"/>
  <c r="W38" i="31"/>
  <c r="V38" i="31"/>
  <c r="T38" i="31"/>
  <c r="S38" i="31"/>
  <c r="AK37" i="31"/>
  <c r="AE37" i="31"/>
  <c r="AC37" i="31"/>
  <c r="AB37" i="31"/>
  <c r="AA37" i="31"/>
  <c r="Y37" i="31"/>
  <c r="X37" i="31"/>
  <c r="W37" i="31"/>
  <c r="U37" i="31"/>
  <c r="T37" i="31"/>
  <c r="S37" i="31"/>
  <c r="AH35" i="31"/>
  <c r="AK36" i="31"/>
  <c r="AD36" i="31"/>
  <c r="AC36" i="31"/>
  <c r="AB36" i="31"/>
  <c r="Z36" i="31"/>
  <c r="Y36" i="31"/>
  <c r="X36" i="31"/>
  <c r="V36" i="31"/>
  <c r="U36" i="31"/>
  <c r="T36" i="31"/>
  <c r="AJ34" i="31"/>
  <c r="AK34" i="31"/>
  <c r="AE34" i="31"/>
  <c r="AD34" i="31"/>
  <c r="AB34" i="31"/>
  <c r="AA34" i="31"/>
  <c r="Z34" i="31"/>
  <c r="X34" i="31"/>
  <c r="W34" i="31"/>
  <c r="V34" i="31"/>
  <c r="T34" i="31"/>
  <c r="S34" i="31"/>
  <c r="AK33" i="31"/>
  <c r="AE33" i="31"/>
  <c r="AC33" i="31"/>
  <c r="AB33" i="31"/>
  <c r="AA33" i="31"/>
  <c r="Y33" i="31"/>
  <c r="X33" i="31"/>
  <c r="W33" i="31"/>
  <c r="U33" i="31"/>
  <c r="T33" i="31"/>
  <c r="S33" i="31"/>
  <c r="AK32" i="31"/>
  <c r="AD32" i="31"/>
  <c r="AC32" i="31"/>
  <c r="AB32" i="31"/>
  <c r="Z32" i="31"/>
  <c r="Y32" i="31"/>
  <c r="X32" i="31"/>
  <c r="V32" i="31"/>
  <c r="U32" i="31"/>
  <c r="T32" i="31"/>
  <c r="AH29" i="31"/>
  <c r="AH10" i="31" s="1"/>
  <c r="AK31" i="31"/>
  <c r="AJ31" i="31"/>
  <c r="AE31" i="31"/>
  <c r="AD31" i="31"/>
  <c r="AC31" i="31"/>
  <c r="AA31" i="31"/>
  <c r="Z31" i="31"/>
  <c r="Y31" i="31"/>
  <c r="W31" i="31"/>
  <c r="V31" i="31"/>
  <c r="U31" i="31"/>
  <c r="S31" i="31"/>
  <c r="AG29" i="31"/>
  <c r="AG10" i="31" s="1"/>
  <c r="AK10" i="31" s="1"/>
  <c r="AJ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AF29" i="31"/>
  <c r="AF10" i="31" s="1"/>
  <c r="AK28" i="31"/>
  <c r="AE28" i="31"/>
  <c r="AI28" i="31" s="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AH23" i="31"/>
  <c r="AH9" i="31" s="1"/>
  <c r="AK27" i="31"/>
  <c r="AE27" i="31"/>
  <c r="AI27" i="31" s="1"/>
  <c r="AD27" i="31"/>
  <c r="AC27" i="31"/>
  <c r="AA27" i="31"/>
  <c r="Z27" i="31"/>
  <c r="Y27" i="31"/>
  <c r="W27" i="31"/>
  <c r="V27" i="31"/>
  <c r="U27" i="31"/>
  <c r="S27" i="31"/>
  <c r="AG23" i="31"/>
  <c r="AE26" i="31"/>
  <c r="AI26" i="31" s="1"/>
  <c r="AD26" i="31"/>
  <c r="AB26" i="31"/>
  <c r="AA26" i="31"/>
  <c r="Z26" i="31"/>
  <c r="X26" i="31"/>
  <c r="W26" i="31"/>
  <c r="V26" i="31"/>
  <c r="T26" i="31"/>
  <c r="S26" i="31"/>
  <c r="AK25" i="31"/>
  <c r="AF23" i="31"/>
  <c r="AF9" i="31" s="1"/>
  <c r="AE25" i="31"/>
  <c r="AI25" i="31" s="1"/>
  <c r="AC25" i="31"/>
  <c r="AB25" i="31"/>
  <c r="AA25" i="31"/>
  <c r="Y25" i="31"/>
  <c r="X25" i="31"/>
  <c r="W25" i="31"/>
  <c r="U25" i="31"/>
  <c r="T25" i="31"/>
  <c r="S25" i="31"/>
  <c r="AK24" i="31"/>
  <c r="AD24" i="31"/>
  <c r="AD23" i="31" s="1"/>
  <c r="AD9" i="31" s="1"/>
  <c r="AC24" i="31"/>
  <c r="AB24" i="31"/>
  <c r="Z24" i="31"/>
  <c r="Y24" i="31"/>
  <c r="X24" i="31"/>
  <c r="V24" i="31"/>
  <c r="U24" i="31"/>
  <c r="T24" i="31"/>
  <c r="AK22" i="31"/>
  <c r="AG19" i="31"/>
  <c r="AG8" i="31" s="1"/>
  <c r="AJ22" i="31"/>
  <c r="AE22" i="31"/>
  <c r="AI22" i="31" s="1"/>
  <c r="AD22" i="31"/>
  <c r="AB22" i="31"/>
  <c r="AA22" i="31"/>
  <c r="Z22" i="31"/>
  <c r="X22" i="31"/>
  <c r="W22" i="31"/>
  <c r="V22" i="31"/>
  <c r="T22" i="31"/>
  <c r="S22" i="31"/>
  <c r="AF19" i="31"/>
  <c r="AE21" i="31"/>
  <c r="AC21" i="31"/>
  <c r="AB21" i="31"/>
  <c r="AA21" i="31"/>
  <c r="Y21" i="31"/>
  <c r="X21" i="31"/>
  <c r="W21" i="31"/>
  <c r="U21" i="31"/>
  <c r="T21" i="31"/>
  <c r="T19" i="31" s="1"/>
  <c r="S21" i="31"/>
  <c r="AK20" i="31"/>
  <c r="AD20" i="31"/>
  <c r="AC20" i="31"/>
  <c r="AB20" i="31"/>
  <c r="Z20" i="31"/>
  <c r="Y20" i="31"/>
  <c r="X20" i="31"/>
  <c r="V20" i="31"/>
  <c r="U20" i="31"/>
  <c r="T20" i="31"/>
  <c r="AH19" i="31"/>
  <c r="AH8" i="31" s="1"/>
  <c r="AK18" i="31"/>
  <c r="AH69" i="31"/>
  <c r="AE18" i="31"/>
  <c r="AD18" i="31"/>
  <c r="AB18" i="31"/>
  <c r="AA18" i="31"/>
  <c r="Z18" i="31"/>
  <c r="X18" i="31"/>
  <c r="W18" i="31"/>
  <c r="V18" i="31"/>
  <c r="T18" i="31"/>
  <c r="S18" i="31"/>
  <c r="AG16" i="31"/>
  <c r="AF16" i="31"/>
  <c r="AH15" i="31"/>
  <c r="AE15" i="31"/>
  <c r="S15" i="31"/>
  <c r="AH14" i="31"/>
  <c r="AH13" i="31"/>
  <c r="AH12" i="31"/>
  <c r="AG12" i="31"/>
  <c r="AF12" i="31"/>
  <c r="AH11" i="31"/>
  <c r="AG9" i="31"/>
  <c r="T8" i="31"/>
  <c r="AH7" i="31"/>
  <c r="AG7" i="31"/>
  <c r="AF7" i="31"/>
  <c r="AE7" i="31"/>
  <c r="AI7" i="31" s="1"/>
  <c r="AD7" i="31"/>
  <c r="AB7" i="31"/>
  <c r="AA7" i="31"/>
  <c r="Z7" i="31"/>
  <c r="X7" i="31"/>
  <c r="W7" i="31"/>
  <c r="V7" i="31"/>
  <c r="T7" i="31"/>
  <c r="S7" i="31"/>
  <c r="AJ67" i="32"/>
  <c r="AL67" i="32"/>
  <c r="AK67" i="32"/>
  <c r="AI67" i="32"/>
  <c r="AJ66" i="32"/>
  <c r="AL66" i="32"/>
  <c r="AI66" i="32"/>
  <c r="AL65" i="32"/>
  <c r="AJ65" i="32"/>
  <c r="AI65" i="32"/>
  <c r="AL64" i="32"/>
  <c r="AJ64" i="32"/>
  <c r="AI64" i="32"/>
  <c r="AB16" i="32"/>
  <c r="X16" i="32"/>
  <c r="T16" i="32"/>
  <c r="P16" i="32"/>
  <c r="AJ63" i="32"/>
  <c r="AL63" i="32"/>
  <c r="AK63" i="32"/>
  <c r="AI63" i="32"/>
  <c r="AJ62" i="32"/>
  <c r="AL62" i="32"/>
  <c r="AI62" i="32"/>
  <c r="AJ61" i="32"/>
  <c r="AL61" i="32"/>
  <c r="AF15" i="32"/>
  <c r="AI61" i="32"/>
  <c r="AB15" i="32"/>
  <c r="X15" i="32"/>
  <c r="T15" i="32"/>
  <c r="P15" i="32"/>
  <c r="AL60" i="32"/>
  <c r="AJ60" i="32"/>
  <c r="AI60" i="32"/>
  <c r="AJ59" i="32"/>
  <c r="AL59" i="32"/>
  <c r="AK59" i="32"/>
  <c r="AI59" i="32"/>
  <c r="AJ58" i="32"/>
  <c r="AL58" i="32"/>
  <c r="AI58" i="32"/>
  <c r="AJ57" i="32"/>
  <c r="AL57" i="32"/>
  <c r="AI57" i="32"/>
  <c r="AL56" i="32"/>
  <c r="AJ56" i="32"/>
  <c r="AI56" i="32"/>
  <c r="AJ55" i="32"/>
  <c r="AL55" i="32"/>
  <c r="AK55" i="32"/>
  <c r="AI55" i="32"/>
  <c r="AJ54" i="32"/>
  <c r="AL54" i="32"/>
  <c r="AI54" i="32"/>
  <c r="AJ53" i="32"/>
  <c r="AL53" i="32"/>
  <c r="AI53" i="32"/>
  <c r="AL52" i="32"/>
  <c r="AK52" i="32"/>
  <c r="AJ52" i="32"/>
  <c r="AI52" i="32"/>
  <c r="AJ51" i="32"/>
  <c r="AL51" i="32"/>
  <c r="AK51" i="32"/>
  <c r="AI51" i="32"/>
  <c r="AJ50" i="32"/>
  <c r="AL50" i="32"/>
  <c r="AI50" i="32"/>
  <c r="AL49" i="32"/>
  <c r="AJ49" i="32"/>
  <c r="AI49" i="32"/>
  <c r="AL48" i="32"/>
  <c r="AJ48" i="32"/>
  <c r="AI48" i="32"/>
  <c r="AJ47" i="32"/>
  <c r="AL47" i="32"/>
  <c r="AK47" i="32"/>
  <c r="AI47" i="32"/>
  <c r="AJ46" i="32"/>
  <c r="AL46" i="32"/>
  <c r="AI46" i="32"/>
  <c r="AJ45" i="32"/>
  <c r="AL45" i="32"/>
  <c r="AI45" i="32"/>
  <c r="AL44" i="32"/>
  <c r="AJ44" i="32"/>
  <c r="AI44" i="32"/>
  <c r="AL43" i="32"/>
  <c r="AJ43" i="32"/>
  <c r="AI43" i="32"/>
  <c r="AJ42" i="32"/>
  <c r="AL42" i="32"/>
  <c r="AK42" i="32"/>
  <c r="AE12" i="32"/>
  <c r="AA12" i="32"/>
  <c r="W12" i="32"/>
  <c r="T12" i="32"/>
  <c r="S12" i="32"/>
  <c r="O12" i="32"/>
  <c r="O6" i="32" s="1"/>
  <c r="AL41" i="32"/>
  <c r="AI41" i="32"/>
  <c r="AJ40" i="32"/>
  <c r="AL40" i="32"/>
  <c r="AI40" i="32"/>
  <c r="AL39" i="32"/>
  <c r="AJ39" i="32"/>
  <c r="AI39" i="32"/>
  <c r="AJ38" i="32"/>
  <c r="AL38" i="32"/>
  <c r="AK38" i="32"/>
  <c r="AI38" i="32"/>
  <c r="AL37" i="32"/>
  <c r="AI37" i="32"/>
  <c r="W69" i="32"/>
  <c r="S69" i="32"/>
  <c r="AJ36" i="32"/>
  <c r="AL36" i="32"/>
  <c r="AI36" i="32"/>
  <c r="AL35" i="32"/>
  <c r="AJ35" i="32"/>
  <c r="AE11" i="32"/>
  <c r="AB11" i="32"/>
  <c r="AA11" i="32"/>
  <c r="W11" i="32"/>
  <c r="S11" i="32"/>
  <c r="O11" i="32"/>
  <c r="AJ34" i="32"/>
  <c r="AL34" i="32"/>
  <c r="AK34" i="32"/>
  <c r="AI34" i="32"/>
  <c r="AL33" i="32"/>
  <c r="AI33" i="32"/>
  <c r="AJ32" i="32"/>
  <c r="AL32" i="32"/>
  <c r="AI32" i="32"/>
  <c r="AL31" i="32"/>
  <c r="AJ31" i="32"/>
  <c r="AI31" i="32"/>
  <c r="AJ30" i="32"/>
  <c r="AL30" i="32"/>
  <c r="AK30" i="32"/>
  <c r="AI30" i="32"/>
  <c r="AL29" i="32"/>
  <c r="AJ29" i="32"/>
  <c r="AE10" i="32"/>
  <c r="AB10" i="32"/>
  <c r="AA10" i="32"/>
  <c r="X10" i="32"/>
  <c r="W10" i="32"/>
  <c r="T10" i="32"/>
  <c r="S10" i="32"/>
  <c r="P10" i="32"/>
  <c r="O10" i="32"/>
  <c r="AL28" i="32"/>
  <c r="AJ28" i="32"/>
  <c r="AI28" i="32"/>
  <c r="AL27" i="32"/>
  <c r="AJ27" i="32"/>
  <c r="AI27" i="32"/>
  <c r="AJ26" i="32"/>
  <c r="AL26" i="32"/>
  <c r="AI26" i="32"/>
  <c r="AL25" i="32"/>
  <c r="AJ25" i="32"/>
  <c r="AI25" i="32"/>
  <c r="AJ24" i="32"/>
  <c r="AL24" i="32"/>
  <c r="AI24" i="32"/>
  <c r="AL23" i="32"/>
  <c r="AJ23" i="32"/>
  <c r="AE9" i="32"/>
  <c r="AB9" i="32"/>
  <c r="AA9" i="32"/>
  <c r="W9" i="32"/>
  <c r="T9" i="32"/>
  <c r="S9" i="32"/>
  <c r="P9" i="32"/>
  <c r="O9" i="32"/>
  <c r="AJ22" i="32"/>
  <c r="AL22" i="32"/>
  <c r="AK22" i="32"/>
  <c r="AI22" i="32"/>
  <c r="AL21" i="32"/>
  <c r="AJ21" i="32"/>
  <c r="AI21" i="32"/>
  <c r="AL20" i="32"/>
  <c r="AJ20" i="32"/>
  <c r="AI20" i="32"/>
  <c r="AL19" i="32"/>
  <c r="AJ19" i="32"/>
  <c r="AE8" i="32"/>
  <c r="AJ18" i="32"/>
  <c r="AH69" i="32"/>
  <c r="AG69" i="32"/>
  <c r="AE69" i="32"/>
  <c r="AD69" i="32"/>
  <c r="AC69" i="32"/>
  <c r="Z69" i="32"/>
  <c r="Y69" i="32"/>
  <c r="V69" i="32"/>
  <c r="U69" i="32"/>
  <c r="R69" i="32"/>
  <c r="Q69" i="32"/>
  <c r="O69" i="32"/>
  <c r="N69" i="32"/>
  <c r="AH16" i="32"/>
  <c r="AG16" i="32"/>
  <c r="AE16" i="32"/>
  <c r="AI16" i="32" s="1"/>
  <c r="AD16" i="32"/>
  <c r="AC16" i="32"/>
  <c r="AA16" i="32"/>
  <c r="Z16" i="32"/>
  <c r="Y16" i="32"/>
  <c r="W16" i="32"/>
  <c r="V16" i="32"/>
  <c r="U16" i="32"/>
  <c r="S16" i="32"/>
  <c r="R16" i="32"/>
  <c r="Q16" i="32"/>
  <c r="O16" i="32"/>
  <c r="N16" i="32"/>
  <c r="AH15" i="32"/>
  <c r="AG15" i="32"/>
  <c r="AE15" i="32"/>
  <c r="AI15" i="32" s="1"/>
  <c r="AD15" i="32"/>
  <c r="AC15" i="32"/>
  <c r="AA15" i="32"/>
  <c r="Z15" i="32"/>
  <c r="Y15" i="32"/>
  <c r="W15" i="32"/>
  <c r="V15" i="32"/>
  <c r="U15" i="32"/>
  <c r="S15" i="32"/>
  <c r="R15" i="32"/>
  <c r="Q15" i="32"/>
  <c r="O15" i="32"/>
  <c r="N15" i="32"/>
  <c r="AH14" i="32"/>
  <c r="AG14" i="32"/>
  <c r="AF14" i="32"/>
  <c r="AJ14" i="32" s="1"/>
  <c r="AE14" i="32"/>
  <c r="AD14" i="32"/>
  <c r="AC14" i="32"/>
  <c r="AB14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AH13" i="32"/>
  <c r="AG13" i="32"/>
  <c r="AF13" i="32"/>
  <c r="AE13" i="32"/>
  <c r="AI13" i="32" s="1"/>
  <c r="AD13" i="32"/>
  <c r="AC13" i="32"/>
  <c r="AB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AK12" i="32"/>
  <c r="AH12" i="32"/>
  <c r="AL12" i="32" s="1"/>
  <c r="AG12" i="32"/>
  <c r="AF12" i="32"/>
  <c r="AJ12" i="32" s="1"/>
  <c r="AD12" i="32"/>
  <c r="AC12" i="32"/>
  <c r="AB12" i="32"/>
  <c r="Z12" i="32"/>
  <c r="Y12" i="32"/>
  <c r="X12" i="32"/>
  <c r="V12" i="32"/>
  <c r="U12" i="32"/>
  <c r="R12" i="32"/>
  <c r="Q12" i="32"/>
  <c r="P12" i="32"/>
  <c r="N12" i="32"/>
  <c r="AJ11" i="32"/>
  <c r="AH11" i="32"/>
  <c r="AL11" i="32" s="1"/>
  <c r="AG11" i="32"/>
  <c r="AF11" i="32"/>
  <c r="AK11" i="32" s="1"/>
  <c r="AD11" i="32"/>
  <c r="AC11" i="32"/>
  <c r="Z11" i="32"/>
  <c r="Y11" i="32"/>
  <c r="X11" i="32"/>
  <c r="V11" i="32"/>
  <c r="U11" i="32"/>
  <c r="T11" i="32"/>
  <c r="R11" i="32"/>
  <c r="Q11" i="32"/>
  <c r="P11" i="32"/>
  <c r="N11" i="32"/>
  <c r="AL10" i="32"/>
  <c r="AH10" i="32"/>
  <c r="AG10" i="32"/>
  <c r="AK10" i="32" s="1"/>
  <c r="AF10" i="32"/>
  <c r="AD10" i="32"/>
  <c r="AC10" i="32"/>
  <c r="Z10" i="32"/>
  <c r="Y10" i="32"/>
  <c r="V10" i="32"/>
  <c r="U10" i="32"/>
  <c r="R10" i="32"/>
  <c r="Q10" i="32"/>
  <c r="N10" i="32"/>
  <c r="AH9" i="32"/>
  <c r="AG9" i="32"/>
  <c r="AD9" i="32"/>
  <c r="AD6" i="32" s="1"/>
  <c r="AC9" i="32"/>
  <c r="Z9" i="32"/>
  <c r="Y9" i="32"/>
  <c r="X9" i="32"/>
  <c r="V9" i="32"/>
  <c r="U9" i="32"/>
  <c r="R9" i="32"/>
  <c r="Q9" i="32"/>
  <c r="N9" i="32"/>
  <c r="AK8" i="32"/>
  <c r="AH8" i="32"/>
  <c r="AL8" i="32" s="1"/>
  <c r="AG8" i="32"/>
  <c r="AF8" i="32"/>
  <c r="AD8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AH7" i="32"/>
  <c r="AG7" i="32"/>
  <c r="AE7" i="32"/>
  <c r="AD7" i="32"/>
  <c r="AC7" i="32"/>
  <c r="AC6" i="32" s="1"/>
  <c r="AA7" i="32"/>
  <c r="Z7" i="32"/>
  <c r="Y7" i="32"/>
  <c r="Y6" i="32" s="1"/>
  <c r="W7" i="32"/>
  <c r="V7" i="32"/>
  <c r="U7" i="32"/>
  <c r="S7" i="32"/>
  <c r="R7" i="32"/>
  <c r="Q7" i="32"/>
  <c r="O7" i="32"/>
  <c r="N7" i="32"/>
  <c r="AE6" i="32"/>
  <c r="AI6" i="32" s="1"/>
  <c r="R62" i="29"/>
  <c r="W61" i="29"/>
  <c r="G61" i="29"/>
  <c r="V58" i="29"/>
  <c r="U55" i="29"/>
  <c r="S42" i="29"/>
  <c r="C42" i="29"/>
  <c r="H41" i="29"/>
  <c r="AF32" i="29"/>
  <c r="AB32" i="29"/>
  <c r="AE32" i="29"/>
  <c r="AD32" i="29"/>
  <c r="AC32" i="29"/>
  <c r="AA32" i="29"/>
  <c r="Q64" i="29"/>
  <c r="P64" i="29"/>
  <c r="O64" i="29"/>
  <c r="M64" i="29"/>
  <c r="L64" i="29"/>
  <c r="K64" i="29"/>
  <c r="I64" i="29"/>
  <c r="G64" i="29"/>
  <c r="E64" i="29"/>
  <c r="D64" i="29"/>
  <c r="C64" i="29"/>
  <c r="AF31" i="29"/>
  <c r="AD31" i="29"/>
  <c r="AC31" i="29"/>
  <c r="AB31" i="29"/>
  <c r="Q63" i="29"/>
  <c r="O63" i="29"/>
  <c r="M63" i="29"/>
  <c r="K63" i="29"/>
  <c r="I63" i="29"/>
  <c r="G63" i="29"/>
  <c r="E63" i="29"/>
  <c r="C63" i="29"/>
  <c r="AF30" i="29"/>
  <c r="AB30" i="29"/>
  <c r="W64" i="29"/>
  <c r="U64" i="29"/>
  <c r="T64" i="29"/>
  <c r="S64" i="29"/>
  <c r="Q62" i="29"/>
  <c r="O62" i="29"/>
  <c r="N62" i="29"/>
  <c r="M62" i="29"/>
  <c r="K62" i="29"/>
  <c r="J62" i="29"/>
  <c r="I62" i="29"/>
  <c r="G62" i="29"/>
  <c r="F62" i="29"/>
  <c r="E62" i="29"/>
  <c r="C62" i="29"/>
  <c r="W63" i="29"/>
  <c r="U63" i="29"/>
  <c r="S63" i="29"/>
  <c r="Q61" i="29"/>
  <c r="O61" i="29"/>
  <c r="M61" i="29"/>
  <c r="K61" i="29"/>
  <c r="I61" i="29"/>
  <c r="E61" i="29"/>
  <c r="C61" i="29"/>
  <c r="AF28" i="29"/>
  <c r="W62" i="29"/>
  <c r="AE28" i="29"/>
  <c r="U62" i="29"/>
  <c r="S62" i="29"/>
  <c r="AA28" i="29"/>
  <c r="Q60" i="29"/>
  <c r="O60" i="29"/>
  <c r="M60" i="29"/>
  <c r="K60" i="29"/>
  <c r="I60" i="29"/>
  <c r="G60" i="29"/>
  <c r="E60" i="29"/>
  <c r="C60" i="29"/>
  <c r="AD27" i="29"/>
  <c r="AB27" i="29"/>
  <c r="Z27" i="29"/>
  <c r="AF27" i="29"/>
  <c r="U61" i="29"/>
  <c r="S61" i="29"/>
  <c r="Q59" i="29"/>
  <c r="O59" i="29"/>
  <c r="M59" i="29"/>
  <c r="K59" i="29"/>
  <c r="I59" i="29"/>
  <c r="G59" i="29"/>
  <c r="F59" i="29"/>
  <c r="D59" i="29"/>
  <c r="V60" i="29"/>
  <c r="T60" i="29"/>
  <c r="R60" i="29"/>
  <c r="P58" i="29"/>
  <c r="N58" i="29"/>
  <c r="L58" i="29"/>
  <c r="J58" i="29"/>
  <c r="H58" i="29"/>
  <c r="F58" i="29"/>
  <c r="D58" i="29"/>
  <c r="V59" i="29"/>
  <c r="T59" i="29"/>
  <c r="R59" i="29"/>
  <c r="P57" i="29"/>
  <c r="N57" i="29"/>
  <c r="L57" i="29"/>
  <c r="K57" i="29"/>
  <c r="J57" i="29"/>
  <c r="H57" i="29"/>
  <c r="F57" i="29"/>
  <c r="D57" i="29"/>
  <c r="AE24" i="29"/>
  <c r="T58" i="29"/>
  <c r="R58" i="29"/>
  <c r="Y24" i="29"/>
  <c r="N56" i="29"/>
  <c r="L56" i="29"/>
  <c r="J56" i="29"/>
  <c r="H56" i="29"/>
  <c r="F56" i="29"/>
  <c r="D56" i="29"/>
  <c r="AA23" i="29"/>
  <c r="P55" i="29"/>
  <c r="N55" i="29"/>
  <c r="L55" i="29"/>
  <c r="J55" i="29"/>
  <c r="H55" i="29"/>
  <c r="F55" i="29"/>
  <c r="E55" i="29"/>
  <c r="D55" i="29"/>
  <c r="P54" i="29"/>
  <c r="N54" i="29"/>
  <c r="L54" i="29"/>
  <c r="J54" i="29"/>
  <c r="H54" i="29"/>
  <c r="F54" i="29"/>
  <c r="D54" i="29"/>
  <c r="V49" i="29"/>
  <c r="T49" i="29"/>
  <c r="R49" i="29"/>
  <c r="P49" i="29"/>
  <c r="O49" i="29"/>
  <c r="N49" i="29"/>
  <c r="L49" i="29"/>
  <c r="J49" i="29"/>
  <c r="H49" i="29"/>
  <c r="F49" i="29"/>
  <c r="D49" i="29"/>
  <c r="V48" i="29"/>
  <c r="T48" i="29"/>
  <c r="R48" i="29"/>
  <c r="P48" i="29"/>
  <c r="N48" i="29"/>
  <c r="L48" i="29"/>
  <c r="J48" i="29"/>
  <c r="H48" i="29"/>
  <c r="F48" i="29"/>
  <c r="D48" i="29"/>
  <c r="V47" i="29"/>
  <c r="T47" i="29"/>
  <c r="R47" i="29"/>
  <c r="P47" i="29"/>
  <c r="N47" i="29"/>
  <c r="L47" i="29"/>
  <c r="J47" i="29"/>
  <c r="I47" i="29"/>
  <c r="H47" i="29"/>
  <c r="F47" i="29"/>
  <c r="D47" i="29"/>
  <c r="V46" i="29"/>
  <c r="T46" i="29"/>
  <c r="R46" i="29"/>
  <c r="P46" i="29"/>
  <c r="N46" i="29"/>
  <c r="L46" i="29"/>
  <c r="J46" i="29"/>
  <c r="H46" i="29"/>
  <c r="F46" i="29"/>
  <c r="D46" i="29"/>
  <c r="V45" i="29"/>
  <c r="T45" i="29"/>
  <c r="AB11" i="29"/>
  <c r="R45" i="29"/>
  <c r="P45" i="29"/>
  <c r="N45" i="29"/>
  <c r="L45" i="29"/>
  <c r="J45" i="29"/>
  <c r="H45" i="29"/>
  <c r="F45" i="29"/>
  <c r="D45" i="29"/>
  <c r="C45" i="29"/>
  <c r="V44" i="29"/>
  <c r="T44" i="29"/>
  <c r="R44" i="29"/>
  <c r="Q44" i="29"/>
  <c r="P44" i="29"/>
  <c r="N44" i="29"/>
  <c r="M44" i="29"/>
  <c r="L44" i="29"/>
  <c r="J44" i="29"/>
  <c r="H44" i="29"/>
  <c r="F44" i="29"/>
  <c r="E44" i="29"/>
  <c r="D44" i="29"/>
  <c r="AE9" i="29"/>
  <c r="T43" i="29"/>
  <c r="AA9" i="29"/>
  <c r="P43" i="29"/>
  <c r="N43" i="29"/>
  <c r="L43" i="29"/>
  <c r="J43" i="29"/>
  <c r="H43" i="29"/>
  <c r="F43" i="29"/>
  <c r="D43" i="29"/>
  <c r="AF8" i="29"/>
  <c r="V42" i="29"/>
  <c r="T42" i="29"/>
  <c r="AB8" i="29"/>
  <c r="R42" i="29"/>
  <c r="P42" i="29"/>
  <c r="O42" i="29"/>
  <c r="N42" i="29"/>
  <c r="L42" i="29"/>
  <c r="K42" i="29"/>
  <c r="J42" i="29"/>
  <c r="H42" i="29"/>
  <c r="G42" i="29"/>
  <c r="F42" i="29"/>
  <c r="D42" i="29"/>
  <c r="V41" i="29"/>
  <c r="T41" i="29"/>
  <c r="R41" i="29"/>
  <c r="P41" i="29"/>
  <c r="N41" i="29"/>
  <c r="L41" i="29"/>
  <c r="J41" i="29"/>
  <c r="F41" i="29"/>
  <c r="D41" i="29"/>
  <c r="V40" i="29"/>
  <c r="U40" i="29"/>
  <c r="T40" i="29"/>
  <c r="R40" i="29"/>
  <c r="Q40" i="29"/>
  <c r="P40" i="29"/>
  <c r="N40" i="29"/>
  <c r="L40" i="29"/>
  <c r="J40" i="29"/>
  <c r="I40" i="29"/>
  <c r="H40" i="29"/>
  <c r="F40" i="29"/>
  <c r="E40" i="29"/>
  <c r="D40" i="29"/>
  <c r="AE5" i="29"/>
  <c r="T39" i="29"/>
  <c r="AA5" i="29"/>
  <c r="P39" i="29"/>
  <c r="N39" i="29"/>
  <c r="L39" i="29"/>
  <c r="J39" i="29"/>
  <c r="H39" i="29"/>
  <c r="F39" i="29"/>
  <c r="D39" i="29"/>
  <c r="G207" i="30"/>
  <c r="C90" i="30"/>
  <c r="M88" i="30"/>
  <c r="J87" i="30"/>
  <c r="G86" i="30"/>
  <c r="D85" i="30"/>
  <c r="N56" i="30"/>
  <c r="F56" i="30"/>
  <c r="K55" i="30"/>
  <c r="C55" i="30"/>
  <c r="H54" i="30"/>
  <c r="C54" i="30"/>
  <c r="L53" i="30"/>
  <c r="H53" i="30"/>
  <c r="D53" i="30"/>
  <c r="M52" i="30"/>
  <c r="I52" i="30"/>
  <c r="E52" i="30"/>
  <c r="N62" i="30"/>
  <c r="J62" i="30"/>
  <c r="F62" i="30"/>
  <c r="O61" i="30"/>
  <c r="K61" i="30"/>
  <c r="G61" i="30"/>
  <c r="C61" i="30"/>
  <c r="L60" i="30"/>
  <c r="H60" i="30"/>
  <c r="D60" i="30"/>
  <c r="M59" i="30"/>
  <c r="I59" i="30"/>
  <c r="E59" i="30"/>
  <c r="N58" i="30"/>
  <c r="J58" i="30"/>
  <c r="F58" i="30"/>
  <c r="O57" i="30"/>
  <c r="K57" i="30"/>
  <c r="G57" i="30"/>
  <c r="E57" i="30"/>
  <c r="C57" i="30"/>
  <c r="L56" i="30"/>
  <c r="J56" i="30"/>
  <c r="H56" i="30"/>
  <c r="D56" i="30"/>
  <c r="O55" i="30"/>
  <c r="M55" i="30"/>
  <c r="I55" i="30"/>
  <c r="G55" i="30"/>
  <c r="E55" i="30"/>
  <c r="N54" i="30"/>
  <c r="L54" i="30"/>
  <c r="J54" i="30"/>
  <c r="G54" i="30"/>
  <c r="F54" i="30"/>
  <c r="D54" i="30"/>
  <c r="C86" i="30"/>
  <c r="O53" i="30"/>
  <c r="M53" i="30"/>
  <c r="L85" i="30"/>
  <c r="K53" i="30"/>
  <c r="I53" i="30"/>
  <c r="H85" i="30"/>
  <c r="G53" i="30"/>
  <c r="E53" i="30"/>
  <c r="C53" i="30"/>
  <c r="N52" i="30"/>
  <c r="M84" i="30"/>
  <c r="L52" i="30"/>
  <c r="I84" i="30"/>
  <c r="H52" i="30"/>
  <c r="E84" i="30"/>
  <c r="D52" i="30"/>
  <c r="M231" i="30"/>
  <c r="I231" i="30"/>
  <c r="E231" i="30"/>
  <c r="N230" i="30"/>
  <c r="J230" i="30"/>
  <c r="F230" i="30"/>
  <c r="O229" i="30"/>
  <c r="K229" i="30"/>
  <c r="G229" i="30"/>
  <c r="C229" i="30"/>
  <c r="L228" i="30"/>
  <c r="H228" i="30"/>
  <c r="D228" i="30"/>
  <c r="M227" i="30"/>
  <c r="I227" i="30"/>
  <c r="E227" i="30"/>
  <c r="N226" i="30"/>
  <c r="J226" i="30"/>
  <c r="F226" i="30"/>
  <c r="O225" i="30"/>
  <c r="K225" i="30"/>
  <c r="G225" i="30"/>
  <c r="C225" i="30"/>
  <c r="L224" i="30"/>
  <c r="H224" i="30"/>
  <c r="D224" i="30"/>
  <c r="M223" i="30"/>
  <c r="I223" i="30"/>
  <c r="E223" i="30"/>
  <c r="N222" i="30"/>
  <c r="J222" i="30"/>
  <c r="F222" i="30"/>
  <c r="O221" i="30"/>
  <c r="K221" i="30"/>
  <c r="G221" i="30"/>
  <c r="C221" i="30"/>
  <c r="O215" i="30"/>
  <c r="N215" i="30"/>
  <c r="M215" i="30"/>
  <c r="L215" i="30"/>
  <c r="K215" i="30"/>
  <c r="J215" i="30"/>
  <c r="I215" i="30"/>
  <c r="H215" i="30"/>
  <c r="G215" i="30"/>
  <c r="F215" i="30"/>
  <c r="E215" i="30"/>
  <c r="D215" i="30"/>
  <c r="C215" i="30"/>
  <c r="O214" i="30"/>
  <c r="N214" i="30"/>
  <c r="M214" i="30"/>
  <c r="L214" i="30"/>
  <c r="K214" i="30"/>
  <c r="J214" i="30"/>
  <c r="I214" i="30"/>
  <c r="H214" i="30"/>
  <c r="G214" i="30"/>
  <c r="F214" i="30"/>
  <c r="E214" i="30"/>
  <c r="D214" i="30"/>
  <c r="C214" i="30"/>
  <c r="O213" i="30"/>
  <c r="N213" i="30"/>
  <c r="M213" i="30"/>
  <c r="L213" i="30"/>
  <c r="K213" i="30"/>
  <c r="J213" i="30"/>
  <c r="I213" i="30"/>
  <c r="H213" i="30"/>
  <c r="G213" i="30"/>
  <c r="F213" i="30"/>
  <c r="E213" i="30"/>
  <c r="D213" i="30"/>
  <c r="C213" i="30"/>
  <c r="O212" i="30"/>
  <c r="N212" i="30"/>
  <c r="M212" i="30"/>
  <c r="L212" i="30"/>
  <c r="K212" i="30"/>
  <c r="J212" i="30"/>
  <c r="I212" i="30"/>
  <c r="H212" i="30"/>
  <c r="G212" i="30"/>
  <c r="F212" i="30"/>
  <c r="E212" i="30"/>
  <c r="D212" i="30"/>
  <c r="C212" i="30"/>
  <c r="O211" i="30"/>
  <c r="N211" i="30"/>
  <c r="M211" i="30"/>
  <c r="L211" i="30"/>
  <c r="K211" i="30"/>
  <c r="J211" i="30"/>
  <c r="I211" i="30"/>
  <c r="H211" i="30"/>
  <c r="G211" i="30"/>
  <c r="F211" i="30"/>
  <c r="E211" i="30"/>
  <c r="D211" i="30"/>
  <c r="C211" i="30"/>
  <c r="O210" i="30"/>
  <c r="N210" i="30"/>
  <c r="M210" i="30"/>
  <c r="L210" i="30"/>
  <c r="K210" i="30"/>
  <c r="J210" i="30"/>
  <c r="I210" i="30"/>
  <c r="H210" i="30"/>
  <c r="G210" i="30"/>
  <c r="F210" i="30"/>
  <c r="E210" i="30"/>
  <c r="D210" i="30"/>
  <c r="C210" i="30"/>
  <c r="O209" i="30"/>
  <c r="N209" i="30"/>
  <c r="M209" i="30"/>
  <c r="L209" i="30"/>
  <c r="K209" i="30"/>
  <c r="J209" i="30"/>
  <c r="I209" i="30"/>
  <c r="H209" i="30"/>
  <c r="G209" i="30"/>
  <c r="F209" i="30"/>
  <c r="E209" i="30"/>
  <c r="D209" i="30"/>
  <c r="C209" i="30"/>
  <c r="O208" i="30"/>
  <c r="N208" i="30"/>
  <c r="M208" i="30"/>
  <c r="L208" i="30"/>
  <c r="K208" i="30"/>
  <c r="J208" i="30"/>
  <c r="I208" i="30"/>
  <c r="H208" i="30"/>
  <c r="G208" i="30"/>
  <c r="F208" i="30"/>
  <c r="E208" i="30"/>
  <c r="D208" i="30"/>
  <c r="C208" i="30"/>
  <c r="O207" i="30"/>
  <c r="N207" i="30"/>
  <c r="M207" i="30"/>
  <c r="L207" i="30"/>
  <c r="K207" i="30"/>
  <c r="J207" i="30"/>
  <c r="I207" i="30"/>
  <c r="H207" i="30"/>
  <c r="F207" i="30"/>
  <c r="E207" i="30"/>
  <c r="D207" i="30"/>
  <c r="C207" i="30"/>
  <c r="O206" i="30"/>
  <c r="N206" i="30"/>
  <c r="M206" i="30"/>
  <c r="L206" i="30"/>
  <c r="K206" i="30"/>
  <c r="J206" i="30"/>
  <c r="I206" i="30"/>
  <c r="H206" i="30"/>
  <c r="G206" i="30"/>
  <c r="F206" i="30"/>
  <c r="E206" i="30"/>
  <c r="D206" i="30"/>
  <c r="C206" i="30"/>
  <c r="O205" i="30"/>
  <c r="N205" i="30"/>
  <c r="M205" i="30"/>
  <c r="L205" i="30"/>
  <c r="K205" i="30"/>
  <c r="J205" i="30"/>
  <c r="I205" i="30"/>
  <c r="H205" i="30"/>
  <c r="G205" i="30"/>
  <c r="F205" i="30"/>
  <c r="E205" i="30"/>
  <c r="D205" i="30"/>
  <c r="C205" i="30"/>
  <c r="Q30" i="33"/>
  <c r="P30" i="33"/>
  <c r="L27" i="33"/>
  <c r="Q23" i="33"/>
  <c r="P23" i="33"/>
  <c r="R10" i="33"/>
  <c r="Q11" i="33"/>
  <c r="Q24" i="33" s="1"/>
  <c r="P11" i="33"/>
  <c r="P24" i="33" s="1"/>
  <c r="O11" i="33"/>
  <c r="O24" i="33" s="1"/>
  <c r="M27" i="33"/>
  <c r="L11" i="33"/>
  <c r="L24" i="33" s="1"/>
  <c r="K10" i="33"/>
  <c r="K27" i="33" s="1"/>
  <c r="J10" i="33"/>
  <c r="J27" i="33" s="1"/>
  <c r="I10" i="33"/>
  <c r="I27" i="33" s="1"/>
  <c r="H10" i="33"/>
  <c r="H11" i="33" s="1"/>
  <c r="H24" i="33" s="1"/>
  <c r="G10" i="33"/>
  <c r="G27" i="33" s="1"/>
  <c r="F10" i="33"/>
  <c r="G11" i="33" s="1"/>
  <c r="G24" i="33" s="1"/>
  <c r="E10" i="33"/>
  <c r="E27" i="33" s="1"/>
  <c r="D10" i="33"/>
  <c r="D11" i="33" s="1"/>
  <c r="D24" i="33" s="1"/>
  <c r="C10" i="33"/>
  <c r="C27" i="33" s="1"/>
  <c r="R8" i="33"/>
  <c r="O9" i="33"/>
  <c r="O31" i="33" s="1"/>
  <c r="N9" i="33"/>
  <c r="N31" i="33" s="1"/>
  <c r="M26" i="33"/>
  <c r="L26" i="33"/>
  <c r="K9" i="33"/>
  <c r="K31" i="33" s="1"/>
  <c r="J26" i="33"/>
  <c r="I8" i="33"/>
  <c r="I26" i="33" s="1"/>
  <c r="H8" i="33"/>
  <c r="H26" i="33" s="1"/>
  <c r="G8" i="33"/>
  <c r="F8" i="33"/>
  <c r="F26" i="33" s="1"/>
  <c r="E8" i="33"/>
  <c r="E26" i="33" s="1"/>
  <c r="D8" i="33"/>
  <c r="D26" i="33" s="1"/>
  <c r="C8" i="33"/>
  <c r="C26" i="33" s="1"/>
  <c r="O6" i="33"/>
  <c r="O7" i="33" s="1"/>
  <c r="O23" i="33" s="1"/>
  <c r="N6" i="33"/>
  <c r="M6" i="33"/>
  <c r="L6" i="33"/>
  <c r="M7" i="33" s="1"/>
  <c r="M23" i="33" s="1"/>
  <c r="K6" i="33"/>
  <c r="K7" i="33" s="1"/>
  <c r="K23" i="33" s="1"/>
  <c r="J6" i="33"/>
  <c r="I6" i="33"/>
  <c r="H6" i="33"/>
  <c r="I7" i="33" s="1"/>
  <c r="I23" i="33" s="1"/>
  <c r="G6" i="33"/>
  <c r="G7" i="33" s="1"/>
  <c r="G23" i="33" s="1"/>
  <c r="F6" i="33"/>
  <c r="E6" i="33"/>
  <c r="D6" i="33"/>
  <c r="E7" i="33" s="1"/>
  <c r="E23" i="33" s="1"/>
  <c r="C6" i="33"/>
  <c r="D7" i="33" s="1"/>
  <c r="D23" i="33" s="1"/>
  <c r="O4" i="33"/>
  <c r="N4" i="33"/>
  <c r="M4" i="33"/>
  <c r="L4" i="33"/>
  <c r="M5" i="33" s="1"/>
  <c r="M30" i="33" s="1"/>
  <c r="K4" i="33"/>
  <c r="J4" i="33"/>
  <c r="I4" i="33"/>
  <c r="H4" i="33"/>
  <c r="I5" i="33" s="1"/>
  <c r="I30" i="33" s="1"/>
  <c r="G4" i="33"/>
  <c r="F4" i="33"/>
  <c r="E4" i="33"/>
  <c r="D4" i="33"/>
  <c r="E5" i="33" s="1"/>
  <c r="E30" i="33" s="1"/>
  <c r="C4" i="33"/>
  <c r="O24" i="31" l="1"/>
  <c r="O20" i="31"/>
  <c r="D27" i="33"/>
  <c r="AI15" i="31"/>
  <c r="S23" i="31"/>
  <c r="S9" i="31" s="1"/>
  <c r="Y23" i="31"/>
  <c r="Y9" i="31" s="1"/>
  <c r="S35" i="31"/>
  <c r="S11" i="31" s="1"/>
  <c r="H27" i="33"/>
  <c r="S6" i="32"/>
  <c r="R6" i="32"/>
  <c r="AI8" i="32"/>
  <c r="AA6" i="32"/>
  <c r="AJ7" i="31"/>
  <c r="AK12" i="31"/>
  <c r="AF15" i="31"/>
  <c r="AJ15" i="31" s="1"/>
  <c r="AK16" i="31"/>
  <c r="AJ26" i="31"/>
  <c r="AJ27" i="31"/>
  <c r="U29" i="31"/>
  <c r="U10" i="31" s="1"/>
  <c r="Y29" i="31"/>
  <c r="Y10" i="31" s="1"/>
  <c r="AC29" i="31"/>
  <c r="AC10" i="31" s="1"/>
  <c r="AJ39" i="31"/>
  <c r="AI43" i="31"/>
  <c r="AI45" i="31"/>
  <c r="AI46" i="31"/>
  <c r="AK47" i="31"/>
  <c r="AI50" i="31"/>
  <c r="AI51" i="31"/>
  <c r="AI59" i="31"/>
  <c r="AK61" i="31"/>
  <c r="AA61" i="31"/>
  <c r="AA15" i="31" s="1"/>
  <c r="AJ63" i="31"/>
  <c r="W64" i="31"/>
  <c r="W16" i="31" s="1"/>
  <c r="U75" i="31"/>
  <c r="AA19" i="31"/>
  <c r="AA8" i="31" s="1"/>
  <c r="AD19" i="31"/>
  <c r="AD8" i="31" s="1"/>
  <c r="W23" i="31"/>
  <c r="W9" i="31" s="1"/>
  <c r="Z23" i="31"/>
  <c r="Z9" i="31" s="1"/>
  <c r="V75" i="31"/>
  <c r="X29" i="31"/>
  <c r="X10" i="31" s="1"/>
  <c r="AC35" i="31"/>
  <c r="AC11" i="31" s="1"/>
  <c r="AA47" i="31"/>
  <c r="AA13" i="31" s="1"/>
  <c r="T47" i="31"/>
  <c r="T13" i="31" s="1"/>
  <c r="S55" i="31"/>
  <c r="S14" i="31" s="1"/>
  <c r="V55" i="31"/>
  <c r="V14" i="31" s="1"/>
  <c r="U61" i="31"/>
  <c r="U15" i="31" s="1"/>
  <c r="AA75" i="31"/>
  <c r="AD64" i="31"/>
  <c r="AD16" i="31" s="1"/>
  <c r="T64" i="31"/>
  <c r="T16" i="31" s="1"/>
  <c r="U6" i="32"/>
  <c r="AI7" i="32"/>
  <c r="W6" i="32"/>
  <c r="AJ8" i="32"/>
  <c r="AL9" i="32"/>
  <c r="AK13" i="32"/>
  <c r="AI14" i="32"/>
  <c r="AJ15" i="32"/>
  <c r="AK7" i="31"/>
  <c r="AK9" i="31"/>
  <c r="AG15" i="31"/>
  <c r="AK15" i="31" s="1"/>
  <c r="AB19" i="31"/>
  <c r="AB8" i="31" s="1"/>
  <c r="AJ25" i="31"/>
  <c r="AK23" i="31"/>
  <c r="AD29" i="31"/>
  <c r="AD10" i="31" s="1"/>
  <c r="AI34" i="31"/>
  <c r="AJ38" i="31"/>
  <c r="AJ43" i="31"/>
  <c r="AJ45" i="31"/>
  <c r="AJ46" i="31"/>
  <c r="AI49" i="31"/>
  <c r="AJ50" i="31"/>
  <c r="AJ51" i="31"/>
  <c r="AD61" i="31"/>
  <c r="AD15" i="31" s="1"/>
  <c r="W61" i="31"/>
  <c r="W15" i="31" s="1"/>
  <c r="S64" i="31"/>
  <c r="S16" i="31" s="1"/>
  <c r="P75" i="31"/>
  <c r="Y75" i="31"/>
  <c r="U19" i="31"/>
  <c r="U8" i="31" s="1"/>
  <c r="AA23" i="31"/>
  <c r="AA9" i="31" s="1"/>
  <c r="AB29" i="31"/>
  <c r="AB10" i="31" s="1"/>
  <c r="AI32" i="31"/>
  <c r="AA35" i="31"/>
  <c r="AA11" i="31" s="1"/>
  <c r="S42" i="31"/>
  <c r="S12" i="31" s="1"/>
  <c r="U47" i="31"/>
  <c r="U13" i="31" s="1"/>
  <c r="X47" i="31"/>
  <c r="X13" i="31" s="1"/>
  <c r="W55" i="31"/>
  <c r="W14" i="31" s="1"/>
  <c r="Z55" i="31"/>
  <c r="Z14" i="31" s="1"/>
  <c r="Y61" i="31"/>
  <c r="Y15" i="31" s="1"/>
  <c r="AB61" i="31"/>
  <c r="AB15" i="31" s="1"/>
  <c r="AE75" i="31"/>
  <c r="X64" i="31"/>
  <c r="X16" i="31" s="1"/>
  <c r="AH6" i="32"/>
  <c r="AJ13" i="32"/>
  <c r="AC19" i="31"/>
  <c r="AC8" i="31" s="1"/>
  <c r="T29" i="31"/>
  <c r="T10" i="31" s="1"/>
  <c r="X42" i="31"/>
  <c r="X12" i="31" s="1"/>
  <c r="W47" i="31"/>
  <c r="W13" i="31" s="1"/>
  <c r="W75" i="31"/>
  <c r="G9" i="33"/>
  <c r="G31" i="33" s="1"/>
  <c r="F5" i="33"/>
  <c r="F30" i="33" s="1"/>
  <c r="J5" i="33"/>
  <c r="J30" i="33" s="1"/>
  <c r="N5" i="33"/>
  <c r="N30" i="33" s="1"/>
  <c r="D5" i="33"/>
  <c r="D30" i="33" s="1"/>
  <c r="G5" i="33"/>
  <c r="G30" i="33" s="1"/>
  <c r="K5" i="33"/>
  <c r="K30" i="33" s="1"/>
  <c r="O5" i="33"/>
  <c r="O30" i="33" s="1"/>
  <c r="F7" i="33"/>
  <c r="F23" i="33" s="1"/>
  <c r="J7" i="33"/>
  <c r="J23" i="33" s="1"/>
  <c r="N7" i="33"/>
  <c r="N23" i="33" s="1"/>
  <c r="Q6" i="32"/>
  <c r="AG6" i="32"/>
  <c r="N6" i="32"/>
  <c r="V6" i="32"/>
  <c r="AI10" i="32"/>
  <c r="AH6" i="31"/>
  <c r="AG13" i="31"/>
  <c r="AK13" i="31" s="1"/>
  <c r="X19" i="31"/>
  <c r="X8" i="31" s="1"/>
  <c r="T23" i="31"/>
  <c r="T9" i="31" s="1"/>
  <c r="AI33" i="31"/>
  <c r="Z61" i="31"/>
  <c r="Z15" i="31" s="1"/>
  <c r="AK64" i="31"/>
  <c r="AE64" i="31"/>
  <c r="AE16" i="31" s="1"/>
  <c r="N75" i="31"/>
  <c r="N63" i="31" s="1"/>
  <c r="R75" i="31"/>
  <c r="AC75" i="31"/>
  <c r="S19" i="31"/>
  <c r="S8" i="31" s="1"/>
  <c r="V19" i="31"/>
  <c r="V8" i="31" s="1"/>
  <c r="Y19" i="31"/>
  <c r="Y8" i="31" s="1"/>
  <c r="U23" i="31"/>
  <c r="U9" i="31" s="1"/>
  <c r="U35" i="31"/>
  <c r="U11" i="31" s="1"/>
  <c r="T42" i="31"/>
  <c r="T12" i="31" s="1"/>
  <c r="W42" i="31"/>
  <c r="W12" i="31" s="1"/>
  <c r="S47" i="31"/>
  <c r="S13" i="31" s="1"/>
  <c r="Y47" i="31"/>
  <c r="Y13" i="31" s="1"/>
  <c r="AB47" i="31"/>
  <c r="AB13" i="31" s="1"/>
  <c r="AI52" i="31"/>
  <c r="AA55" i="31"/>
  <c r="AA14" i="31" s="1"/>
  <c r="AD55" i="31"/>
  <c r="AD14" i="31" s="1"/>
  <c r="AC61" i="31"/>
  <c r="AC15" i="31" s="1"/>
  <c r="S75" i="31"/>
  <c r="V64" i="31"/>
  <c r="V16" i="31" s="1"/>
  <c r="AB64" i="31"/>
  <c r="AB16" i="31" s="1"/>
  <c r="AE19" i="31"/>
  <c r="AI20" i="31"/>
  <c r="AE23" i="31"/>
  <c r="AI24" i="31"/>
  <c r="Q66" i="31"/>
  <c r="Q62" i="31"/>
  <c r="Q58" i="31"/>
  <c r="Q54" i="31"/>
  <c r="Q67" i="31"/>
  <c r="Q63" i="31"/>
  <c r="Q59" i="31"/>
  <c r="Q51" i="31"/>
  <c r="Q60" i="31"/>
  <c r="Q56" i="31"/>
  <c r="Q52" i="31"/>
  <c r="Q48" i="31"/>
  <c r="Q44" i="31"/>
  <c r="Q40" i="31"/>
  <c r="Q36" i="31"/>
  <c r="Q65" i="31"/>
  <c r="Q53" i="31"/>
  <c r="Q49" i="31"/>
  <c r="Q45" i="31"/>
  <c r="Q41" i="31"/>
  <c r="Q37" i="31"/>
  <c r="Q33" i="31"/>
  <c r="Q46" i="31"/>
  <c r="Q38" i="31"/>
  <c r="Q34" i="31"/>
  <c r="Q31" i="31"/>
  <c r="Q27" i="31"/>
  <c r="Q50" i="31"/>
  <c r="Q43" i="31"/>
  <c r="Q28" i="31"/>
  <c r="Q24" i="31"/>
  <c r="Q20" i="31"/>
  <c r="Q57" i="31"/>
  <c r="Q32" i="31"/>
  <c r="Q25" i="31"/>
  <c r="Q21" i="31"/>
  <c r="AJ19" i="31"/>
  <c r="Q26" i="31"/>
  <c r="AK29" i="31"/>
  <c r="Z75" i="31"/>
  <c r="AE35" i="31"/>
  <c r="AI36" i="31"/>
  <c r="AE47" i="31"/>
  <c r="AI48" i="31"/>
  <c r="N67" i="31"/>
  <c r="N60" i="31"/>
  <c r="N57" i="31"/>
  <c r="N41" i="31"/>
  <c r="N50" i="31"/>
  <c r="N62" i="31"/>
  <c r="N36" i="31"/>
  <c r="N20" i="31"/>
  <c r="N21" i="31"/>
  <c r="R67" i="31"/>
  <c r="R63" i="31"/>
  <c r="R59" i="31"/>
  <c r="R51" i="31"/>
  <c r="R60" i="31"/>
  <c r="R56" i="31"/>
  <c r="R52" i="31"/>
  <c r="R65" i="31"/>
  <c r="R57" i="31"/>
  <c r="R53" i="31"/>
  <c r="R58" i="31"/>
  <c r="R49" i="31"/>
  <c r="R45" i="31"/>
  <c r="R41" i="31"/>
  <c r="R37" i="31"/>
  <c r="R33" i="31"/>
  <c r="R62" i="31"/>
  <c r="R61" i="31" s="1"/>
  <c r="R15" i="31" s="1"/>
  <c r="R46" i="31"/>
  <c r="R38" i="31"/>
  <c r="R34" i="31"/>
  <c r="R66" i="31"/>
  <c r="R54" i="31"/>
  <c r="R50" i="31"/>
  <c r="R43" i="31"/>
  <c r="R39" i="31"/>
  <c r="R40" i="31"/>
  <c r="R28" i="31"/>
  <c r="R24" i="31"/>
  <c r="R20" i="31"/>
  <c r="R19" i="31" s="1"/>
  <c r="R8" i="31" s="1"/>
  <c r="R32" i="31"/>
  <c r="R25" i="31"/>
  <c r="R21" i="31"/>
  <c r="R44" i="31"/>
  <c r="R30" i="31"/>
  <c r="R26" i="31"/>
  <c r="R22" i="31"/>
  <c r="AF8" i="31"/>
  <c r="U18" i="31"/>
  <c r="Y18" i="31"/>
  <c r="AC18" i="31"/>
  <c r="AG69" i="31"/>
  <c r="AK21" i="31"/>
  <c r="AJ23" i="31"/>
  <c r="AK26" i="31"/>
  <c r="AJ28" i="31"/>
  <c r="Q30" i="31"/>
  <c r="Z29" i="31"/>
  <c r="Z10" i="31" s="1"/>
  <c r="Z6" i="31" s="1"/>
  <c r="AI31" i="31"/>
  <c r="AI37" i="31"/>
  <c r="T35" i="31"/>
  <c r="T11" i="31" s="1"/>
  <c r="T6" i="31" s="1"/>
  <c r="Q39" i="31"/>
  <c r="AK39" i="31"/>
  <c r="AG35" i="31"/>
  <c r="AI64" i="31"/>
  <c r="AJ64" i="31"/>
  <c r="AI67" i="31"/>
  <c r="AE42" i="31"/>
  <c r="AI44" i="31"/>
  <c r="AI56" i="31"/>
  <c r="AE55" i="31"/>
  <c r="AJ56" i="31"/>
  <c r="O60" i="31"/>
  <c r="O56" i="31"/>
  <c r="O52" i="31"/>
  <c r="O65" i="31"/>
  <c r="O57" i="31"/>
  <c r="O53" i="31"/>
  <c r="O66" i="31"/>
  <c r="O62" i="31"/>
  <c r="O58" i="31"/>
  <c r="O54" i="31"/>
  <c r="O50" i="31"/>
  <c r="O63" i="31"/>
  <c r="O51" i="31"/>
  <c r="O46" i="31"/>
  <c r="O38" i="31"/>
  <c r="O34" i="31"/>
  <c r="O67" i="31"/>
  <c r="O43" i="31"/>
  <c r="O39" i="31"/>
  <c r="O48" i="31"/>
  <c r="O44" i="31"/>
  <c r="O40" i="31"/>
  <c r="O36" i="31"/>
  <c r="O32" i="31"/>
  <c r="O41" i="31"/>
  <c r="O25" i="31"/>
  <c r="O21" i="31"/>
  <c r="O59" i="31"/>
  <c r="O33" i="31"/>
  <c r="O30" i="31"/>
  <c r="O26" i="31"/>
  <c r="O22" i="31"/>
  <c r="O45" i="31"/>
  <c r="O31" i="31"/>
  <c r="O27" i="31"/>
  <c r="AJ20" i="31"/>
  <c r="AK19" i="31"/>
  <c r="AB23" i="31"/>
  <c r="AB9" i="31" s="1"/>
  <c r="R27" i="31"/>
  <c r="S29" i="31"/>
  <c r="S10" i="31" s="1"/>
  <c r="W29" i="31"/>
  <c r="W10" i="31" s="1"/>
  <c r="W6" i="31" s="1"/>
  <c r="AA29" i="31"/>
  <c r="AA10" i="31" s="1"/>
  <c r="AA6" i="31" s="1"/>
  <c r="AE29" i="31"/>
  <c r="AK30" i="31"/>
  <c r="N31" i="31"/>
  <c r="V29" i="31"/>
  <c r="V10" i="31" s="1"/>
  <c r="AJ32" i="31"/>
  <c r="AI41" i="31"/>
  <c r="AJ42" i="31"/>
  <c r="V42" i="31"/>
  <c r="V12" i="31" s="1"/>
  <c r="R48" i="31"/>
  <c r="R47" i="31" s="1"/>
  <c r="R13" i="31" s="1"/>
  <c r="O49" i="31"/>
  <c r="P65" i="31"/>
  <c r="P62" i="31"/>
  <c r="P63" i="31"/>
  <c r="P50" i="31"/>
  <c r="P48" i="31"/>
  <c r="P52" i="31"/>
  <c r="P37" i="31"/>
  <c r="P26" i="31"/>
  <c r="P27" i="31"/>
  <c r="AA69" i="31"/>
  <c r="AI21" i="31"/>
  <c r="AJ21" i="31"/>
  <c r="Q22" i="31"/>
  <c r="AJ24" i="31"/>
  <c r="X23" i="31"/>
  <c r="X9" i="31" s="1"/>
  <c r="O28" i="31"/>
  <c r="R31" i="31"/>
  <c r="R36" i="31"/>
  <c r="O37" i="31"/>
  <c r="U42" i="31"/>
  <c r="U12" i="31" s="1"/>
  <c r="AI53" i="31"/>
  <c r="AJ60" i="31"/>
  <c r="V69" i="31"/>
  <c r="Z69" i="31"/>
  <c r="AD69" i="31"/>
  <c r="AJ33" i="31"/>
  <c r="AD35" i="31"/>
  <c r="AD11" i="31" s="1"/>
  <c r="AJ35" i="31"/>
  <c r="AJ40" i="31"/>
  <c r="AJ47" i="31"/>
  <c r="AD47" i="31"/>
  <c r="AD13" i="31" s="1"/>
  <c r="AJ52" i="31"/>
  <c r="T55" i="31"/>
  <c r="T14" i="31" s="1"/>
  <c r="AG55" i="31"/>
  <c r="AK57" i="31"/>
  <c r="S69" i="31"/>
  <c r="W69" i="31"/>
  <c r="AE69" i="31"/>
  <c r="AI18" i="31"/>
  <c r="AI30" i="31"/>
  <c r="Z35" i="31"/>
  <c r="Z11" i="31" s="1"/>
  <c r="AJ36" i="31"/>
  <c r="AB35" i="31"/>
  <c r="AB11" i="31" s="1"/>
  <c r="AK38" i="31"/>
  <c r="AJ41" i="31"/>
  <c r="AC42" i="31"/>
  <c r="AC12" i="31" s="1"/>
  <c r="AK42" i="31"/>
  <c r="AD42" i="31"/>
  <c r="AD12" i="31" s="1"/>
  <c r="Z47" i="31"/>
  <c r="Z13" i="31" s="1"/>
  <c r="AJ48" i="31"/>
  <c r="Y64" i="31"/>
  <c r="Y16" i="31" s="1"/>
  <c r="AI65" i="31"/>
  <c r="T69" i="31"/>
  <c r="X69" i="31"/>
  <c r="AB69" i="31"/>
  <c r="AF69" i="31"/>
  <c r="AJ18" i="31"/>
  <c r="V35" i="31"/>
  <c r="V11" i="31" s="1"/>
  <c r="AJ37" i="31"/>
  <c r="X35" i="31"/>
  <c r="X11" i="31" s="1"/>
  <c r="Y42" i="31"/>
  <c r="Y12" i="31" s="1"/>
  <c r="Z42" i="31"/>
  <c r="Z12" i="31" s="1"/>
  <c r="AJ44" i="31"/>
  <c r="AK46" i="31"/>
  <c r="V47" i="31"/>
  <c r="V13" i="31" s="1"/>
  <c r="AJ49" i="31"/>
  <c r="AF55" i="31"/>
  <c r="AC55" i="31"/>
  <c r="AC14" i="31" s="1"/>
  <c r="AI58" i="31"/>
  <c r="AK60" i="31"/>
  <c r="AI61" i="31"/>
  <c r="AI63" i="31"/>
  <c r="U64" i="31"/>
  <c r="U16" i="31" s="1"/>
  <c r="AJ67" i="31"/>
  <c r="AB75" i="31"/>
  <c r="AB55" i="31"/>
  <c r="AB14" i="31" s="1"/>
  <c r="Y55" i="31"/>
  <c r="Y14" i="31" s="1"/>
  <c r="AI57" i="31"/>
  <c r="X75" i="31"/>
  <c r="X55" i="31"/>
  <c r="X14" i="31" s="1"/>
  <c r="U55" i="31"/>
  <c r="U14" i="31" s="1"/>
  <c r="AJ59" i="31"/>
  <c r="AC64" i="31"/>
  <c r="AC16" i="31" s="1"/>
  <c r="AI66" i="31"/>
  <c r="T75" i="31"/>
  <c r="AK14" i="32"/>
  <c r="AI29" i="32"/>
  <c r="AL7" i="32"/>
  <c r="AF9" i="32"/>
  <c r="T69" i="32"/>
  <c r="AB69" i="32"/>
  <c r="AK28" i="32"/>
  <c r="AK48" i="32"/>
  <c r="AK15" i="32"/>
  <c r="AK26" i="32"/>
  <c r="AK44" i="32"/>
  <c r="AK60" i="32"/>
  <c r="AJ10" i="32"/>
  <c r="AL13" i="32"/>
  <c r="P69" i="32"/>
  <c r="X69" i="32"/>
  <c r="AF69" i="32"/>
  <c r="AI19" i="32"/>
  <c r="AK20" i="32"/>
  <c r="AA69" i="32"/>
  <c r="AK64" i="32"/>
  <c r="Z6" i="32"/>
  <c r="AF16" i="32"/>
  <c r="AK32" i="32"/>
  <c r="AJ33" i="32"/>
  <c r="AK36" i="32"/>
  <c r="AJ37" i="32"/>
  <c r="AK40" i="32"/>
  <c r="AJ41" i="32"/>
  <c r="P7" i="32"/>
  <c r="P6" i="32" s="1"/>
  <c r="T7" i="32"/>
  <c r="T6" i="32" s="1"/>
  <c r="X7" i="32"/>
  <c r="X6" i="32" s="1"/>
  <c r="AB7" i="32"/>
  <c r="AB6" i="32" s="1"/>
  <c r="AF7" i="32"/>
  <c r="AK7" i="32" s="1"/>
  <c r="AL6" i="32"/>
  <c r="AL15" i="32"/>
  <c r="AI9" i="32"/>
  <c r="AI23" i="32"/>
  <c r="AK24" i="32"/>
  <c r="AI11" i="32"/>
  <c r="AI35" i="32"/>
  <c r="AK56" i="32"/>
  <c r="AK45" i="32"/>
  <c r="AK49" i="32"/>
  <c r="AK53" i="32"/>
  <c r="AK57" i="32"/>
  <c r="AK61" i="32"/>
  <c r="AK65" i="32"/>
  <c r="AL14" i="32"/>
  <c r="AL16" i="32"/>
  <c r="AI18" i="32"/>
  <c r="AK19" i="32"/>
  <c r="AK21" i="32"/>
  <c r="AK23" i="32"/>
  <c r="AK25" i="32"/>
  <c r="AK27" i="32"/>
  <c r="AK29" i="32"/>
  <c r="AK31" i="32"/>
  <c r="AK33" i="32"/>
  <c r="AK35" i="32"/>
  <c r="AK37" i="32"/>
  <c r="AK39" i="32"/>
  <c r="AK41" i="32"/>
  <c r="AI12" i="32"/>
  <c r="AI42" i="32"/>
  <c r="AK43" i="32"/>
  <c r="AK46" i="32"/>
  <c r="AK50" i="32"/>
  <c r="AK54" i="32"/>
  <c r="AK58" i="32"/>
  <c r="AK62" i="32"/>
  <c r="AK66" i="32"/>
  <c r="AK18" i="32"/>
  <c r="AL18" i="32"/>
  <c r="AA7" i="29"/>
  <c r="Y10" i="29"/>
  <c r="AA11" i="29"/>
  <c r="AE11" i="29"/>
  <c r="Y12" i="29"/>
  <c r="AE13" i="29"/>
  <c r="AC14" i="29"/>
  <c r="AE15" i="29"/>
  <c r="T54" i="29"/>
  <c r="T56" i="29"/>
  <c r="AC22" i="29"/>
  <c r="V57" i="29"/>
  <c r="V55" i="29"/>
  <c r="Y26" i="29"/>
  <c r="R39" i="29"/>
  <c r="M40" i="29"/>
  <c r="S45" i="29"/>
  <c r="C39" i="29"/>
  <c r="G39" i="29"/>
  <c r="K39" i="29"/>
  <c r="O39" i="29"/>
  <c r="S39" i="29"/>
  <c r="W39" i="29"/>
  <c r="AB5" i="29"/>
  <c r="AF5" i="29"/>
  <c r="Z6" i="29"/>
  <c r="AD6" i="29"/>
  <c r="C41" i="29"/>
  <c r="G41" i="29"/>
  <c r="K41" i="29"/>
  <c r="O41" i="29"/>
  <c r="S41" i="29"/>
  <c r="W41" i="29"/>
  <c r="AB7" i="29"/>
  <c r="AF7" i="29"/>
  <c r="E42" i="29"/>
  <c r="I42" i="29"/>
  <c r="M42" i="29"/>
  <c r="Q42" i="29"/>
  <c r="U42" i="29"/>
  <c r="Z8" i="29"/>
  <c r="AD8" i="29"/>
  <c r="C43" i="29"/>
  <c r="G43" i="29"/>
  <c r="K43" i="29"/>
  <c r="O43" i="29"/>
  <c r="S43" i="29"/>
  <c r="W43" i="29"/>
  <c r="AB9" i="29"/>
  <c r="AF9" i="29"/>
  <c r="U44" i="29"/>
  <c r="Z10" i="29"/>
  <c r="AD10" i="29"/>
  <c r="G45" i="29"/>
  <c r="K45" i="29"/>
  <c r="O45" i="29"/>
  <c r="W45" i="29"/>
  <c r="AF11" i="29"/>
  <c r="E46" i="29"/>
  <c r="I46" i="29"/>
  <c r="M46" i="29"/>
  <c r="Q46" i="29"/>
  <c r="U46" i="29"/>
  <c r="Z12" i="29"/>
  <c r="AD12" i="29"/>
  <c r="C47" i="29"/>
  <c r="G47" i="29"/>
  <c r="K47" i="29"/>
  <c r="O47" i="29"/>
  <c r="S47" i="29"/>
  <c r="W47" i="29"/>
  <c r="AB13" i="29"/>
  <c r="AF13" i="29"/>
  <c r="E48" i="29"/>
  <c r="I48" i="29"/>
  <c r="M48" i="29"/>
  <c r="Q48" i="29"/>
  <c r="U48" i="29"/>
  <c r="Z14" i="29"/>
  <c r="AD14" i="29"/>
  <c r="C49" i="29"/>
  <c r="G49" i="29"/>
  <c r="K49" i="29"/>
  <c r="S49" i="29"/>
  <c r="W49" i="29"/>
  <c r="AB15" i="29"/>
  <c r="AF15" i="29"/>
  <c r="E54" i="29"/>
  <c r="I54" i="29"/>
  <c r="M54" i="29"/>
  <c r="Q54" i="29"/>
  <c r="U54" i="29"/>
  <c r="U56" i="29"/>
  <c r="Z22" i="29"/>
  <c r="AD22" i="29"/>
  <c r="C55" i="29"/>
  <c r="G55" i="29"/>
  <c r="K55" i="29"/>
  <c r="O55" i="29"/>
  <c r="S55" i="29"/>
  <c r="S57" i="29"/>
  <c r="W55" i="29"/>
  <c r="W57" i="29"/>
  <c r="AB23" i="29"/>
  <c r="AF23" i="29"/>
  <c r="E56" i="29"/>
  <c r="I56" i="29"/>
  <c r="M56" i="29"/>
  <c r="Q56" i="29"/>
  <c r="U58" i="29"/>
  <c r="Z24" i="29"/>
  <c r="AD24" i="29"/>
  <c r="C57" i="29"/>
  <c r="G57" i="29"/>
  <c r="O57" i="29"/>
  <c r="S59" i="29"/>
  <c r="W59" i="29"/>
  <c r="AB25" i="29"/>
  <c r="AF25" i="29"/>
  <c r="E58" i="29"/>
  <c r="I58" i="29"/>
  <c r="M58" i="29"/>
  <c r="Q58" i="29"/>
  <c r="U60" i="29"/>
  <c r="Z26" i="29"/>
  <c r="AD26" i="29"/>
  <c r="C59" i="29"/>
  <c r="AA31" i="29"/>
  <c r="AE31" i="29"/>
  <c r="V39" i="29"/>
  <c r="W42" i="29"/>
  <c r="R43" i="29"/>
  <c r="P56" i="29"/>
  <c r="AC6" i="29"/>
  <c r="AE7" i="29"/>
  <c r="Y8" i="29"/>
  <c r="AC10" i="29"/>
  <c r="AA13" i="29"/>
  <c r="Y22" i="29"/>
  <c r="AC24" i="29"/>
  <c r="AA25" i="29"/>
  <c r="AD29" i="29"/>
  <c r="I44" i="29"/>
  <c r="Y5" i="29"/>
  <c r="AC5" i="29"/>
  <c r="AA6" i="29"/>
  <c r="AE6" i="29"/>
  <c r="Y7" i="29"/>
  <c r="AC7" i="29"/>
  <c r="AA8" i="29"/>
  <c r="AE8" i="29"/>
  <c r="Y9" i="29"/>
  <c r="AC9" i="29"/>
  <c r="AA10" i="29"/>
  <c r="AE10" i="29"/>
  <c r="Y11" i="29"/>
  <c r="AC11" i="29"/>
  <c r="AA12" i="29"/>
  <c r="AE12" i="29"/>
  <c r="Y13" i="29"/>
  <c r="AC13" i="29"/>
  <c r="AA14" i="29"/>
  <c r="AE14" i="29"/>
  <c r="Y15" i="29"/>
  <c r="AC15" i="29"/>
  <c r="R56" i="29"/>
  <c r="R54" i="29"/>
  <c r="V56" i="29"/>
  <c r="V54" i="29"/>
  <c r="AA22" i="29"/>
  <c r="AE22" i="29"/>
  <c r="T55" i="29"/>
  <c r="T57" i="29"/>
  <c r="Y23" i="29"/>
  <c r="AC23" i="29"/>
  <c r="AA24" i="29"/>
  <c r="Y25" i="29"/>
  <c r="AC25" i="29"/>
  <c r="AA26" i="29"/>
  <c r="AE26" i="29"/>
  <c r="V43" i="29"/>
  <c r="L60" i="29"/>
  <c r="Y6" i="29"/>
  <c r="AC8" i="29"/>
  <c r="AC12" i="29"/>
  <c r="Y14" i="29"/>
  <c r="AA15" i="29"/>
  <c r="R57" i="29"/>
  <c r="R55" i="29"/>
  <c r="AE23" i="29"/>
  <c r="AE25" i="29"/>
  <c r="AC26" i="29"/>
  <c r="E39" i="29"/>
  <c r="I39" i="29"/>
  <c r="M39" i="29"/>
  <c r="Q39" i="29"/>
  <c r="U39" i="29"/>
  <c r="Z5" i="29"/>
  <c r="AD5" i="29"/>
  <c r="C40" i="29"/>
  <c r="G40" i="29"/>
  <c r="K40" i="29"/>
  <c r="O40" i="29"/>
  <c r="S40" i="29"/>
  <c r="W40" i="29"/>
  <c r="AB6" i="29"/>
  <c r="AF6" i="29"/>
  <c r="E41" i="29"/>
  <c r="I41" i="29"/>
  <c r="M41" i="29"/>
  <c r="Q41" i="29"/>
  <c r="U41" i="29"/>
  <c r="Z7" i="29"/>
  <c r="AD7" i="29"/>
  <c r="E43" i="29"/>
  <c r="I43" i="29"/>
  <c r="M43" i="29"/>
  <c r="Q43" i="29"/>
  <c r="U43" i="29"/>
  <c r="Z9" i="29"/>
  <c r="AD9" i="29"/>
  <c r="C44" i="29"/>
  <c r="G44" i="29"/>
  <c r="K44" i="29"/>
  <c r="O44" i="29"/>
  <c r="S44" i="29"/>
  <c r="W44" i="29"/>
  <c r="AB10" i="29"/>
  <c r="AF10" i="29"/>
  <c r="E45" i="29"/>
  <c r="I45" i="29"/>
  <c r="M45" i="29"/>
  <c r="Q45" i="29"/>
  <c r="U45" i="29"/>
  <c r="Z11" i="29"/>
  <c r="AD11" i="29"/>
  <c r="C46" i="29"/>
  <c r="G46" i="29"/>
  <c r="K46" i="29"/>
  <c r="O46" i="29"/>
  <c r="S46" i="29"/>
  <c r="W46" i="29"/>
  <c r="AB12" i="29"/>
  <c r="AF12" i="29"/>
  <c r="E47" i="29"/>
  <c r="M47" i="29"/>
  <c r="Q47" i="29"/>
  <c r="U47" i="29"/>
  <c r="Z13" i="29"/>
  <c r="AD13" i="29"/>
  <c r="C48" i="29"/>
  <c r="G48" i="29"/>
  <c r="K48" i="29"/>
  <c r="O48" i="29"/>
  <c r="S48" i="29"/>
  <c r="W48" i="29"/>
  <c r="AB14" i="29"/>
  <c r="AF14" i="29"/>
  <c r="E49" i="29"/>
  <c r="I49" i="29"/>
  <c r="M49" i="29"/>
  <c r="Q49" i="29"/>
  <c r="U49" i="29"/>
  <c r="Z15" i="29"/>
  <c r="AD15" i="29"/>
  <c r="C54" i="29"/>
  <c r="G54" i="29"/>
  <c r="K54" i="29"/>
  <c r="O54" i="29"/>
  <c r="S56" i="29"/>
  <c r="S54" i="29"/>
  <c r="W56" i="29"/>
  <c r="W54" i="29"/>
  <c r="AB22" i="29"/>
  <c r="AF22" i="29"/>
  <c r="I55" i="29"/>
  <c r="M55" i="29"/>
  <c r="Q55" i="29"/>
  <c r="U57" i="29"/>
  <c r="Z23" i="29"/>
  <c r="AD23" i="29"/>
  <c r="C56" i="29"/>
  <c r="G56" i="29"/>
  <c r="K56" i="29"/>
  <c r="O56" i="29"/>
  <c r="S58" i="29"/>
  <c r="W58" i="29"/>
  <c r="AB24" i="29"/>
  <c r="AF24" i="29"/>
  <c r="E57" i="29"/>
  <c r="I57" i="29"/>
  <c r="M57" i="29"/>
  <c r="Q57" i="29"/>
  <c r="U59" i="29"/>
  <c r="Z25" i="29"/>
  <c r="AD25" i="29"/>
  <c r="C58" i="29"/>
  <c r="G58" i="29"/>
  <c r="K58" i="29"/>
  <c r="O58" i="29"/>
  <c r="S60" i="29"/>
  <c r="W60" i="29"/>
  <c r="AB26" i="29"/>
  <c r="AF26" i="29"/>
  <c r="E59" i="29"/>
  <c r="D60" i="29"/>
  <c r="H60" i="29"/>
  <c r="P60" i="29"/>
  <c r="AB28" i="29"/>
  <c r="Z29" i="29"/>
  <c r="Z31" i="29"/>
  <c r="H64" i="29"/>
  <c r="J59" i="29"/>
  <c r="N59" i="29"/>
  <c r="R61" i="29"/>
  <c r="V61" i="29"/>
  <c r="AA27" i="29"/>
  <c r="AE27" i="29"/>
  <c r="T62" i="29"/>
  <c r="Y28" i="29"/>
  <c r="AC28" i="29"/>
  <c r="F61" i="29"/>
  <c r="J61" i="29"/>
  <c r="N61" i="29"/>
  <c r="R63" i="29"/>
  <c r="V63" i="29"/>
  <c r="AA29" i="29"/>
  <c r="AE29" i="29"/>
  <c r="D62" i="29"/>
  <c r="H62" i="29"/>
  <c r="L62" i="29"/>
  <c r="P62" i="29"/>
  <c r="Y30" i="29"/>
  <c r="AC30" i="29"/>
  <c r="F63" i="29"/>
  <c r="J63" i="29"/>
  <c r="N63" i="29"/>
  <c r="Y32" i="29"/>
  <c r="V62" i="29"/>
  <c r="Z28" i="29"/>
  <c r="AD28" i="29"/>
  <c r="AB29" i="29"/>
  <c r="AF29" i="29"/>
  <c r="Z30" i="29"/>
  <c r="AD30" i="29"/>
  <c r="Z32" i="29"/>
  <c r="H59" i="29"/>
  <c r="L59" i="29"/>
  <c r="P59" i="29"/>
  <c r="T61" i="29"/>
  <c r="Y27" i="29"/>
  <c r="AC27" i="29"/>
  <c r="F60" i="29"/>
  <c r="J60" i="29"/>
  <c r="N60" i="29"/>
  <c r="D61" i="29"/>
  <c r="H61" i="29"/>
  <c r="L61" i="29"/>
  <c r="P61" i="29"/>
  <c r="T63" i="29"/>
  <c r="Y29" i="29"/>
  <c r="AC29" i="29"/>
  <c r="R64" i="29"/>
  <c r="V64" i="29"/>
  <c r="AA30" i="29"/>
  <c r="AE30" i="29"/>
  <c r="D63" i="29"/>
  <c r="H63" i="29"/>
  <c r="L63" i="29"/>
  <c r="P63" i="29"/>
  <c r="Y31" i="29"/>
  <c r="F64" i="29"/>
  <c r="J64" i="29"/>
  <c r="N64" i="29"/>
  <c r="C60" i="30"/>
  <c r="F61" i="30"/>
  <c r="F52" i="30"/>
  <c r="J52" i="30"/>
  <c r="J57" i="30"/>
  <c r="I62" i="30"/>
  <c r="E222" i="30"/>
  <c r="E91" i="30"/>
  <c r="K93" i="30"/>
  <c r="N94" i="30"/>
  <c r="F221" i="30"/>
  <c r="J221" i="30"/>
  <c r="H223" i="30"/>
  <c r="K224" i="30"/>
  <c r="N225" i="30"/>
  <c r="G228" i="30"/>
  <c r="J229" i="30"/>
  <c r="M230" i="30"/>
  <c r="C52" i="30"/>
  <c r="G52" i="30"/>
  <c r="K52" i="30"/>
  <c r="O52" i="30"/>
  <c r="F53" i="30"/>
  <c r="J53" i="30"/>
  <c r="N53" i="30"/>
  <c r="E54" i="30"/>
  <c r="I54" i="30"/>
  <c r="M54" i="30"/>
  <c r="D55" i="30"/>
  <c r="H55" i="30"/>
  <c r="L55" i="30"/>
  <c r="C56" i="30"/>
  <c r="G56" i="30"/>
  <c r="K56" i="30"/>
  <c r="O56" i="30"/>
  <c r="F57" i="30"/>
  <c r="N57" i="30"/>
  <c r="E58" i="30"/>
  <c r="I58" i="30"/>
  <c r="D59" i="30"/>
  <c r="H59" i="30"/>
  <c r="L59" i="30"/>
  <c r="G60" i="30"/>
  <c r="K60" i="30"/>
  <c r="O60" i="30"/>
  <c r="J61" i="30"/>
  <c r="N61" i="30"/>
  <c r="E62" i="30"/>
  <c r="M62" i="30"/>
  <c r="M58" i="30"/>
  <c r="H92" i="30"/>
  <c r="D227" i="30"/>
  <c r="D221" i="30"/>
  <c r="H221" i="30"/>
  <c r="L221" i="30"/>
  <c r="C222" i="30"/>
  <c r="G222" i="30"/>
  <c r="K222" i="30"/>
  <c r="O222" i="30"/>
  <c r="F223" i="30"/>
  <c r="J223" i="30"/>
  <c r="N223" i="30"/>
  <c r="E224" i="30"/>
  <c r="I224" i="30"/>
  <c r="M224" i="30"/>
  <c r="D225" i="30"/>
  <c r="H225" i="30"/>
  <c r="L225" i="30"/>
  <c r="C226" i="30"/>
  <c r="G226" i="30"/>
  <c r="K226" i="30"/>
  <c r="O226" i="30"/>
  <c r="F227" i="30"/>
  <c r="J227" i="30"/>
  <c r="N227" i="30"/>
  <c r="E228" i="30"/>
  <c r="I228" i="30"/>
  <c r="M228" i="30"/>
  <c r="D229" i="30"/>
  <c r="H229" i="30"/>
  <c r="L229" i="30"/>
  <c r="C230" i="30"/>
  <c r="G230" i="30"/>
  <c r="K230" i="30"/>
  <c r="O230" i="30"/>
  <c r="F231" i="30"/>
  <c r="J231" i="30"/>
  <c r="N231" i="30"/>
  <c r="K54" i="30"/>
  <c r="O54" i="30"/>
  <c r="F55" i="30"/>
  <c r="J55" i="30"/>
  <c r="N55" i="30"/>
  <c r="E56" i="30"/>
  <c r="I56" i="30"/>
  <c r="M56" i="30"/>
  <c r="D57" i="30"/>
  <c r="H57" i="30"/>
  <c r="L57" i="30"/>
  <c r="C58" i="30"/>
  <c r="G58" i="30"/>
  <c r="K58" i="30"/>
  <c r="O58" i="30"/>
  <c r="F59" i="30"/>
  <c r="J59" i="30"/>
  <c r="N59" i="30"/>
  <c r="E60" i="30"/>
  <c r="I60" i="30"/>
  <c r="M60" i="30"/>
  <c r="D61" i="30"/>
  <c r="H61" i="30"/>
  <c r="L61" i="30"/>
  <c r="C62" i="30"/>
  <c r="G62" i="30"/>
  <c r="K62" i="30"/>
  <c r="O62" i="30"/>
  <c r="F84" i="30"/>
  <c r="J84" i="30"/>
  <c r="N84" i="30"/>
  <c r="E85" i="30"/>
  <c r="I85" i="30"/>
  <c r="M85" i="30"/>
  <c r="D86" i="30"/>
  <c r="H86" i="30"/>
  <c r="L86" i="30"/>
  <c r="C87" i="30"/>
  <c r="G87" i="30"/>
  <c r="K87" i="30"/>
  <c r="O87" i="30"/>
  <c r="F88" i="30"/>
  <c r="J88" i="30"/>
  <c r="N88" i="30"/>
  <c r="E89" i="30"/>
  <c r="I89" i="30"/>
  <c r="M89" i="30"/>
  <c r="D90" i="30"/>
  <c r="H90" i="30"/>
  <c r="L90" i="30"/>
  <c r="K86" i="30"/>
  <c r="N87" i="30"/>
  <c r="D89" i="30"/>
  <c r="G90" i="30"/>
  <c r="E221" i="30"/>
  <c r="I221" i="30"/>
  <c r="M221" i="30"/>
  <c r="D222" i="30"/>
  <c r="H222" i="30"/>
  <c r="L222" i="30"/>
  <c r="C223" i="30"/>
  <c r="G223" i="30"/>
  <c r="K223" i="30"/>
  <c r="O223" i="30"/>
  <c r="F224" i="30"/>
  <c r="J224" i="30"/>
  <c r="N224" i="30"/>
  <c r="E225" i="30"/>
  <c r="I225" i="30"/>
  <c r="M225" i="30"/>
  <c r="D226" i="30"/>
  <c r="H226" i="30"/>
  <c r="L226" i="30"/>
  <c r="C227" i="30"/>
  <c r="G227" i="30"/>
  <c r="K227" i="30"/>
  <c r="O227" i="30"/>
  <c r="F228" i="30"/>
  <c r="J228" i="30"/>
  <c r="N228" i="30"/>
  <c r="E229" i="30"/>
  <c r="I229" i="30"/>
  <c r="M229" i="30"/>
  <c r="D230" i="30"/>
  <c r="H230" i="30"/>
  <c r="L230" i="30"/>
  <c r="C231" i="30"/>
  <c r="G231" i="30"/>
  <c r="K231" i="30"/>
  <c r="O231" i="30"/>
  <c r="I57" i="30"/>
  <c r="M57" i="30"/>
  <c r="D58" i="30"/>
  <c r="H58" i="30"/>
  <c r="L58" i="30"/>
  <c r="C59" i="30"/>
  <c r="G59" i="30"/>
  <c r="K59" i="30"/>
  <c r="O59" i="30"/>
  <c r="F60" i="30"/>
  <c r="J60" i="30"/>
  <c r="N60" i="30"/>
  <c r="E61" i="30"/>
  <c r="I61" i="30"/>
  <c r="M61" i="30"/>
  <c r="D62" i="30"/>
  <c r="H62" i="30"/>
  <c r="L62" i="30"/>
  <c r="C84" i="30"/>
  <c r="G84" i="30"/>
  <c r="K84" i="30"/>
  <c r="O84" i="30"/>
  <c r="F85" i="30"/>
  <c r="J85" i="30"/>
  <c r="N85" i="30"/>
  <c r="E86" i="30"/>
  <c r="I86" i="30"/>
  <c r="M86" i="30"/>
  <c r="D87" i="30"/>
  <c r="H87" i="30"/>
  <c r="L87" i="30"/>
  <c r="C88" i="30"/>
  <c r="G88" i="30"/>
  <c r="K88" i="30"/>
  <c r="O88" i="30"/>
  <c r="F89" i="30"/>
  <c r="J89" i="30"/>
  <c r="N89" i="30"/>
  <c r="E90" i="30"/>
  <c r="I90" i="30"/>
  <c r="M90" i="30"/>
  <c r="O86" i="30"/>
  <c r="E88" i="30"/>
  <c r="H89" i="30"/>
  <c r="K90" i="30"/>
  <c r="N221" i="30"/>
  <c r="I222" i="30"/>
  <c r="M222" i="30"/>
  <c r="D223" i="30"/>
  <c r="L223" i="30"/>
  <c r="C224" i="30"/>
  <c r="G224" i="30"/>
  <c r="O224" i="30"/>
  <c r="F225" i="30"/>
  <c r="J225" i="30"/>
  <c r="E226" i="30"/>
  <c r="I226" i="30"/>
  <c r="M226" i="30"/>
  <c r="H227" i="30"/>
  <c r="L227" i="30"/>
  <c r="C228" i="30"/>
  <c r="K228" i="30"/>
  <c r="O228" i="30"/>
  <c r="F229" i="30"/>
  <c r="N229" i="30"/>
  <c r="E230" i="30"/>
  <c r="I230" i="30"/>
  <c r="D231" i="30"/>
  <c r="H231" i="30"/>
  <c r="L231" i="30"/>
  <c r="D84" i="30"/>
  <c r="H84" i="30"/>
  <c r="L84" i="30"/>
  <c r="C85" i="30"/>
  <c r="G85" i="30"/>
  <c r="K85" i="30"/>
  <c r="O85" i="30"/>
  <c r="F86" i="30"/>
  <c r="J86" i="30"/>
  <c r="N86" i="30"/>
  <c r="E87" i="30"/>
  <c r="I87" i="30"/>
  <c r="M87" i="30"/>
  <c r="D88" i="30"/>
  <c r="H88" i="30"/>
  <c r="L88" i="30"/>
  <c r="C89" i="30"/>
  <c r="G89" i="30"/>
  <c r="K89" i="30"/>
  <c r="O89" i="30"/>
  <c r="F90" i="30"/>
  <c r="J90" i="30"/>
  <c r="N90" i="30"/>
  <c r="I91" i="30"/>
  <c r="M91" i="30"/>
  <c r="D92" i="30"/>
  <c r="L92" i="30"/>
  <c r="C93" i="30"/>
  <c r="G93" i="30"/>
  <c r="O93" i="30"/>
  <c r="F94" i="30"/>
  <c r="J94" i="30"/>
  <c r="F87" i="30"/>
  <c r="I88" i="30"/>
  <c r="L89" i="30"/>
  <c r="O90" i="30"/>
  <c r="F91" i="30"/>
  <c r="J91" i="30"/>
  <c r="N91" i="30"/>
  <c r="E92" i="30"/>
  <c r="I92" i="30"/>
  <c r="M92" i="30"/>
  <c r="D93" i="30"/>
  <c r="H93" i="30"/>
  <c r="L93" i="30"/>
  <c r="C94" i="30"/>
  <c r="G94" i="30"/>
  <c r="K94" i="30"/>
  <c r="O94" i="30"/>
  <c r="C91" i="30"/>
  <c r="G91" i="30"/>
  <c r="K91" i="30"/>
  <c r="O91" i="30"/>
  <c r="F92" i="30"/>
  <c r="J92" i="30"/>
  <c r="N92" i="30"/>
  <c r="E93" i="30"/>
  <c r="I93" i="30"/>
  <c r="M93" i="30"/>
  <c r="D94" i="30"/>
  <c r="H94" i="30"/>
  <c r="L94" i="30"/>
  <c r="D91" i="30"/>
  <c r="H91" i="30"/>
  <c r="L91" i="30"/>
  <c r="C92" i="30"/>
  <c r="G92" i="30"/>
  <c r="K92" i="30"/>
  <c r="O92" i="30"/>
  <c r="F93" i="30"/>
  <c r="J93" i="30"/>
  <c r="N93" i="30"/>
  <c r="E94" i="30"/>
  <c r="I94" i="30"/>
  <c r="M94" i="30"/>
  <c r="H5" i="33"/>
  <c r="H30" i="33" s="1"/>
  <c r="L5" i="33"/>
  <c r="L30" i="33" s="1"/>
  <c r="H7" i="33"/>
  <c r="H23" i="33" s="1"/>
  <c r="H9" i="33"/>
  <c r="H31" i="33" s="1"/>
  <c r="P9" i="33"/>
  <c r="P31" i="33" s="1"/>
  <c r="F11" i="33"/>
  <c r="F24" i="33" s="1"/>
  <c r="N11" i="33"/>
  <c r="N24" i="33" s="1"/>
  <c r="G26" i="33"/>
  <c r="I9" i="33"/>
  <c r="I31" i="33" s="1"/>
  <c r="Q9" i="33"/>
  <c r="Q31" i="33" s="1"/>
  <c r="K11" i="33"/>
  <c r="K24" i="33" s="1"/>
  <c r="F9" i="33"/>
  <c r="F31" i="33" s="1"/>
  <c r="J9" i="33"/>
  <c r="J31" i="33" s="1"/>
  <c r="F27" i="33"/>
  <c r="L7" i="33"/>
  <c r="L23" i="33" s="1"/>
  <c r="D9" i="33"/>
  <c r="D31" i="33" s="1"/>
  <c r="L9" i="33"/>
  <c r="L31" i="33" s="1"/>
  <c r="J11" i="33"/>
  <c r="J24" i="33" s="1"/>
  <c r="K26" i="33"/>
  <c r="P4" i="33"/>
  <c r="P6" i="33"/>
  <c r="E9" i="33"/>
  <c r="E31" i="33" s="1"/>
  <c r="M9" i="33"/>
  <c r="M31" i="33" s="1"/>
  <c r="E11" i="33"/>
  <c r="E24" i="33" s="1"/>
  <c r="I11" i="33"/>
  <c r="I24" i="33" s="1"/>
  <c r="M11" i="33"/>
  <c r="M24" i="33" s="1"/>
  <c r="P32" i="31" l="1"/>
  <c r="P25" i="31"/>
  <c r="AD6" i="31"/>
  <c r="N44" i="31"/>
  <c r="P20" i="31"/>
  <c r="P31" i="31"/>
  <c r="P30" i="31"/>
  <c r="P41" i="31"/>
  <c r="P36" i="31"/>
  <c r="P60" i="31"/>
  <c r="P56" i="31"/>
  <c r="P67" i="31"/>
  <c r="P66" i="31"/>
  <c r="S6" i="31"/>
  <c r="N22" i="31"/>
  <c r="N25" i="31"/>
  <c r="N24" i="31"/>
  <c r="N48" i="31"/>
  <c r="N34" i="31"/>
  <c r="N58" i="31"/>
  <c r="N45" i="31"/>
  <c r="N65" i="31"/>
  <c r="N51" i="31"/>
  <c r="Q64" i="31"/>
  <c r="Q16" i="31" s="1"/>
  <c r="AI16" i="31"/>
  <c r="P24" i="31"/>
  <c r="P38" i="31"/>
  <c r="P46" i="31"/>
  <c r="P45" i="31"/>
  <c r="P40" i="31"/>
  <c r="P39" i="31"/>
  <c r="P51" i="31"/>
  <c r="P54" i="31"/>
  <c r="P53" i="31"/>
  <c r="O19" i="31"/>
  <c r="O8" i="31" s="1"/>
  <c r="P34" i="31"/>
  <c r="N26" i="31"/>
  <c r="N40" i="31"/>
  <c r="N28" i="31"/>
  <c r="N39" i="31"/>
  <c r="N38" i="31"/>
  <c r="N33" i="31"/>
  <c r="N49" i="31"/>
  <c r="N52" i="31"/>
  <c r="N59" i="31"/>
  <c r="AJ16" i="31"/>
  <c r="N54" i="31"/>
  <c r="P28" i="31"/>
  <c r="P22" i="31"/>
  <c r="P33" i="31"/>
  <c r="P49" i="31"/>
  <c r="P44" i="31"/>
  <c r="P43" i="31"/>
  <c r="P59" i="31"/>
  <c r="P58" i="31"/>
  <c r="P57" i="31"/>
  <c r="V6" i="31"/>
  <c r="O23" i="31"/>
  <c r="O9" i="31" s="1"/>
  <c r="N27" i="31"/>
  <c r="P21" i="31"/>
  <c r="N30" i="31"/>
  <c r="N66" i="31"/>
  <c r="N32" i="31"/>
  <c r="N43" i="31"/>
  <c r="N42" i="31" s="1"/>
  <c r="N12" i="31" s="1"/>
  <c r="N46" i="31"/>
  <c r="N37" i="31"/>
  <c r="N53" i="31"/>
  <c r="N56" i="31"/>
  <c r="N55" i="31" s="1"/>
  <c r="N14" i="31" s="1"/>
  <c r="Q55" i="31"/>
  <c r="Q14" i="31" s="1"/>
  <c r="AK55" i="31"/>
  <c r="AG14" i="31"/>
  <c r="Q61" i="31"/>
  <c r="Q15" i="31" s="1"/>
  <c r="X6" i="31"/>
  <c r="P42" i="31"/>
  <c r="P12" i="31" s="1"/>
  <c r="AB6" i="31"/>
  <c r="O47" i="31"/>
  <c r="O13" i="31" s="1"/>
  <c r="O61" i="31"/>
  <c r="O15" i="31" s="1"/>
  <c r="O64" i="31"/>
  <c r="O16" i="31" s="1"/>
  <c r="AI42" i="31"/>
  <c r="AE12" i="31"/>
  <c r="U69" i="31"/>
  <c r="U7" i="31"/>
  <c r="U6" i="31" s="1"/>
  <c r="R23" i="31"/>
  <c r="R9" i="31" s="1"/>
  <c r="R42" i="31"/>
  <c r="R12" i="31" s="1"/>
  <c r="R64" i="31"/>
  <c r="R16" i="31" s="1"/>
  <c r="N19" i="31"/>
  <c r="N8" i="31" s="1"/>
  <c r="N35" i="31"/>
  <c r="N11" i="31" s="1"/>
  <c r="N61" i="31"/>
  <c r="N15" i="31" s="1"/>
  <c r="AI35" i="31"/>
  <c r="AE11" i="31"/>
  <c r="Q42" i="31"/>
  <c r="Q12" i="31" s="1"/>
  <c r="AI23" i="31"/>
  <c r="AE9" i="31"/>
  <c r="AI19" i="31"/>
  <c r="AE8" i="31"/>
  <c r="R35" i="31"/>
  <c r="R11" i="31" s="1"/>
  <c r="P47" i="31"/>
  <c r="P13" i="31" s="1"/>
  <c r="P61" i="31"/>
  <c r="P15" i="31" s="1"/>
  <c r="P64" i="31"/>
  <c r="P16" i="31" s="1"/>
  <c r="O35" i="31"/>
  <c r="O11" i="31" s="1"/>
  <c r="AI55" i="31"/>
  <c r="AE14" i="31"/>
  <c r="AI14" i="31" s="1"/>
  <c r="AK35" i="31"/>
  <c r="AG11" i="31"/>
  <c r="Q29" i="31"/>
  <c r="Q10" i="31" s="1"/>
  <c r="N23" i="31"/>
  <c r="N9" i="31" s="1"/>
  <c r="N47" i="31"/>
  <c r="N13" i="31" s="1"/>
  <c r="N64" i="31"/>
  <c r="N16" i="31" s="1"/>
  <c r="Q19" i="31"/>
  <c r="Q8" i="31" s="1"/>
  <c r="Q47" i="31"/>
  <c r="Q13" i="31" s="1"/>
  <c r="AI29" i="31"/>
  <c r="AE10" i="31"/>
  <c r="Y69" i="31"/>
  <c r="Y7" i="31"/>
  <c r="Y6" i="31" s="1"/>
  <c r="AJ55" i="31"/>
  <c r="AF14" i="31"/>
  <c r="P29" i="31"/>
  <c r="P10" i="31" s="1"/>
  <c r="P35" i="31"/>
  <c r="P11" i="31" s="1"/>
  <c r="P55" i="31"/>
  <c r="P14" i="31" s="1"/>
  <c r="O29" i="31"/>
  <c r="O10" i="31" s="1"/>
  <c r="O18" i="31" s="1"/>
  <c r="O42" i="31"/>
  <c r="O12" i="31" s="1"/>
  <c r="O55" i="31"/>
  <c r="O14" i="31" s="1"/>
  <c r="AJ29" i="31"/>
  <c r="AC69" i="31"/>
  <c r="AC7" i="31"/>
  <c r="AC6" i="31" s="1"/>
  <c r="AF6" i="31"/>
  <c r="AJ8" i="31"/>
  <c r="R29" i="31"/>
  <c r="R10" i="31" s="1"/>
  <c r="R55" i="31"/>
  <c r="R14" i="31" s="1"/>
  <c r="AI47" i="31"/>
  <c r="AE13" i="31"/>
  <c r="Q23" i="31"/>
  <c r="Q9" i="31" s="1"/>
  <c r="Q35" i="31"/>
  <c r="Q11" i="31" s="1"/>
  <c r="AK8" i="31"/>
  <c r="AK9" i="32"/>
  <c r="AJ9" i="32"/>
  <c r="AJ7" i="32"/>
  <c r="AF6" i="32"/>
  <c r="AK16" i="32"/>
  <c r="AJ16" i="32"/>
  <c r="R4" i="33"/>
  <c r="Q4" i="33"/>
  <c r="R6" i="33"/>
  <c r="Q6" i="33"/>
  <c r="R18" i="31" l="1"/>
  <c r="P23" i="31"/>
  <c r="P9" i="31" s="1"/>
  <c r="P18" i="31" s="1"/>
  <c r="N29" i="31"/>
  <c r="N10" i="31" s="1"/>
  <c r="N18" i="31" s="1"/>
  <c r="P19" i="31"/>
  <c r="P8" i="31" s="1"/>
  <c r="O69" i="31"/>
  <c r="O7" i="31"/>
  <c r="O6" i="31" s="1"/>
  <c r="R69" i="31"/>
  <c r="R7" i="31"/>
  <c r="R6" i="31" s="1"/>
  <c r="AI11" i="31"/>
  <c r="AJ11" i="31"/>
  <c r="Q18" i="31"/>
  <c r="AI9" i="31"/>
  <c r="AJ9" i="31"/>
  <c r="AJ14" i="31"/>
  <c r="AI10" i="31"/>
  <c r="AJ10" i="31"/>
  <c r="AK11" i="31"/>
  <c r="AG6" i="31"/>
  <c r="AK6" i="31" s="1"/>
  <c r="AI12" i="31"/>
  <c r="AJ12" i="31"/>
  <c r="AI13" i="31"/>
  <c r="AJ13" i="31"/>
  <c r="AE6" i="31"/>
  <c r="AI8" i="31"/>
  <c r="AK14" i="31"/>
  <c r="AJ6" i="32"/>
  <c r="AK6" i="32"/>
  <c r="P69" i="31" l="1"/>
  <c r="P7" i="31"/>
  <c r="P6" i="31" s="1"/>
  <c r="AI6" i="31"/>
  <c r="N69" i="31"/>
  <c r="N7" i="31"/>
  <c r="N6" i="31" s="1"/>
  <c r="AJ6" i="31"/>
  <c r="Q69" i="31"/>
  <c r="Q7" i="31"/>
  <c r="Q6" i="31" s="1"/>
</calcChain>
</file>

<file path=xl/sharedStrings.xml><?xml version="1.0" encoding="utf-8"?>
<sst xmlns="http://schemas.openxmlformats.org/spreadsheetml/2006/main" count="1577" uniqueCount="350">
  <si>
    <t>　この資料に関するお問い合わせ先</t>
    <phoneticPr fontId="1"/>
  </si>
  <si>
    <t xml:space="preserve"> </t>
    <phoneticPr fontId="1"/>
  </si>
  <si>
    <t xml:space="preserve"> </t>
    <phoneticPr fontId="1"/>
  </si>
  <si>
    <t>年月</t>
    <rPh sb="0" eb="1">
      <t>ネン</t>
    </rPh>
    <rPh sb="1" eb="2">
      <t>ツキ</t>
    </rPh>
    <phoneticPr fontId="2"/>
  </si>
  <si>
    <t>公表予定日</t>
    <rPh sb="0" eb="2">
      <t>コウヒョウ</t>
    </rPh>
    <rPh sb="2" eb="4">
      <t>ヨテイ</t>
    </rPh>
    <rPh sb="4" eb="5">
      <t>ヒ</t>
    </rPh>
    <phoneticPr fontId="2"/>
  </si>
  <si>
    <t>備　　考　</t>
    <rPh sb="0" eb="1">
      <t>ソナエ</t>
    </rPh>
    <rPh sb="3" eb="4">
      <t>コウ</t>
    </rPh>
    <phoneticPr fontId="1"/>
  </si>
  <si>
    <t>　</t>
    <phoneticPr fontId="1"/>
  </si>
  <si>
    <t>兵庫県立大学地域経済指標研究会</t>
    <rPh sb="2" eb="3">
      <t>ケン</t>
    </rPh>
    <rPh sb="3" eb="4">
      <t>リツ</t>
    </rPh>
    <rPh sb="4" eb="6">
      <t>ダイガク</t>
    </rPh>
    <rPh sb="6" eb="8">
      <t>チイキ</t>
    </rPh>
    <rPh sb="8" eb="10">
      <t>ケイザイ</t>
    </rPh>
    <rPh sb="10" eb="12">
      <t>シヒョウ</t>
    </rPh>
    <rPh sb="12" eb="15">
      <t>ケンキュウカイ</t>
    </rPh>
    <phoneticPr fontId="1"/>
  </si>
  <si>
    <t>民間総資本形成</t>
    <rPh sb="0" eb="2">
      <t>ミンカン</t>
    </rPh>
    <rPh sb="2" eb="3">
      <t>ソウ</t>
    </rPh>
    <rPh sb="3" eb="5">
      <t>シホン</t>
    </rPh>
    <rPh sb="5" eb="7">
      <t>ケイセイ</t>
    </rPh>
    <phoneticPr fontId="17"/>
  </si>
  <si>
    <t>公的総資本形成</t>
    <rPh sb="0" eb="2">
      <t>コウテキ</t>
    </rPh>
    <rPh sb="2" eb="3">
      <t>ソウ</t>
    </rPh>
    <rPh sb="3" eb="5">
      <t>シホン</t>
    </rPh>
    <rPh sb="5" eb="7">
      <t>ケイセイ</t>
    </rPh>
    <phoneticPr fontId="17"/>
  </si>
  <si>
    <t>（単位：百万円）</t>
    <rPh sb="1" eb="3">
      <t>タンイ</t>
    </rPh>
    <rPh sb="4" eb="5">
      <t>ヒャク</t>
    </rPh>
    <rPh sb="5" eb="7">
      <t>マンエン</t>
    </rPh>
    <phoneticPr fontId="17"/>
  </si>
  <si>
    <t>区分</t>
    <rPh sb="0" eb="2">
      <t>クブン</t>
    </rPh>
    <phoneticPr fontId="17"/>
  </si>
  <si>
    <t>市町内総生産（支出側）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phoneticPr fontId="17"/>
  </si>
  <si>
    <t>民間消費支出</t>
    <rPh sb="0" eb="2">
      <t>ミンカン</t>
    </rPh>
    <rPh sb="2" eb="4">
      <t>ショウヒ</t>
    </rPh>
    <rPh sb="4" eb="6">
      <t>シシュツ</t>
    </rPh>
    <phoneticPr fontId="17"/>
  </si>
  <si>
    <t>政府消費支出</t>
    <rPh sb="0" eb="2">
      <t>セイフ</t>
    </rPh>
    <rPh sb="2" eb="4">
      <t>ショウヒ</t>
    </rPh>
    <rPh sb="4" eb="6">
      <t>シシュツ</t>
    </rPh>
    <phoneticPr fontId="17"/>
  </si>
  <si>
    <t>市町内需要計</t>
    <rPh sb="0" eb="3">
      <t>シチョウナイ</t>
    </rPh>
    <rPh sb="3" eb="5">
      <t>ジュヨウ</t>
    </rPh>
    <rPh sb="5" eb="6">
      <t>ケイ</t>
    </rPh>
    <phoneticPr fontId="17"/>
  </si>
  <si>
    <t>純移出入</t>
    <rPh sb="0" eb="1">
      <t>ジュン</t>
    </rPh>
    <rPh sb="1" eb="3">
      <t>イシュツ</t>
    </rPh>
    <rPh sb="3" eb="4">
      <t>ニュウ</t>
    </rPh>
    <phoneticPr fontId="17"/>
  </si>
  <si>
    <t>地域名</t>
    <rPh sb="0" eb="2">
      <t>チイキ</t>
    </rPh>
    <rPh sb="2" eb="3">
      <t>メイ</t>
    </rPh>
    <phoneticPr fontId="17"/>
  </si>
  <si>
    <t>民間住宅</t>
    <rPh sb="0" eb="2">
      <t>ミンカン</t>
    </rPh>
    <rPh sb="2" eb="4">
      <t>ジュウタク</t>
    </rPh>
    <phoneticPr fontId="17"/>
  </si>
  <si>
    <t>民間企業設備</t>
    <rPh sb="0" eb="2">
      <t>ミンカン</t>
    </rPh>
    <rPh sb="2" eb="4">
      <t>キギョウ</t>
    </rPh>
    <rPh sb="4" eb="6">
      <t>セツビ</t>
    </rPh>
    <phoneticPr fontId="17"/>
  </si>
  <si>
    <t>民間在庫品増加</t>
    <rPh sb="0" eb="2">
      <t>ミンカン</t>
    </rPh>
    <rPh sb="2" eb="5">
      <t>ザイコヒン</t>
    </rPh>
    <rPh sb="5" eb="7">
      <t>ゾウカ</t>
    </rPh>
    <phoneticPr fontId="17"/>
  </si>
  <si>
    <t>移輸出</t>
    <rPh sb="0" eb="1">
      <t>イ</t>
    </rPh>
    <rPh sb="1" eb="3">
      <t>ユシュツ</t>
    </rPh>
    <phoneticPr fontId="17"/>
  </si>
  <si>
    <t>移輸入</t>
    <rPh sb="0" eb="1">
      <t>イ</t>
    </rPh>
    <rPh sb="1" eb="3">
      <t>ユニュウ</t>
    </rPh>
    <phoneticPr fontId="17"/>
  </si>
  <si>
    <t>統計上の不突合</t>
    <rPh sb="0" eb="2">
      <t>トウケイ</t>
    </rPh>
    <rPh sb="2" eb="3">
      <t>ウエ</t>
    </rPh>
    <rPh sb="4" eb="5">
      <t>フ</t>
    </rPh>
    <rPh sb="5" eb="6">
      <t>トツ</t>
    </rPh>
    <rPh sb="6" eb="7">
      <t>ゴウ</t>
    </rPh>
    <phoneticPr fontId="17"/>
  </si>
  <si>
    <t>兵庫県</t>
  </si>
  <si>
    <t>神戸市</t>
  </si>
  <si>
    <t>阪神南地域</t>
    <rPh sb="0" eb="2">
      <t>ハンシン</t>
    </rPh>
    <rPh sb="2" eb="3">
      <t>ミナミ</t>
    </rPh>
    <rPh sb="3" eb="5">
      <t>チイキ</t>
    </rPh>
    <phoneticPr fontId="2"/>
  </si>
  <si>
    <t>阪神北地域</t>
    <rPh sb="0" eb="2">
      <t>ハンシン</t>
    </rPh>
    <rPh sb="2" eb="3">
      <t>キタ</t>
    </rPh>
    <rPh sb="3" eb="5">
      <t>チイキ</t>
    </rPh>
    <phoneticPr fontId="2"/>
  </si>
  <si>
    <t>東播磨地域</t>
  </si>
  <si>
    <t>北播磨地域</t>
    <rPh sb="0" eb="1">
      <t>キタ</t>
    </rPh>
    <rPh sb="1" eb="3">
      <t>ハリマ</t>
    </rPh>
    <rPh sb="3" eb="5">
      <t>チイキ</t>
    </rPh>
    <phoneticPr fontId="2"/>
  </si>
  <si>
    <t>中播磨地域</t>
    <rPh sb="0" eb="1">
      <t>ナカ</t>
    </rPh>
    <phoneticPr fontId="2"/>
  </si>
  <si>
    <t>西播磨地域</t>
    <rPh sb="0" eb="1">
      <t>ニシ</t>
    </rPh>
    <rPh sb="1" eb="3">
      <t>ハリマ</t>
    </rPh>
    <rPh sb="3" eb="5">
      <t>チイキ</t>
    </rPh>
    <phoneticPr fontId="2"/>
  </si>
  <si>
    <t>但馬地域</t>
  </si>
  <si>
    <t>丹波地域</t>
  </si>
  <si>
    <t>淡路地域</t>
  </si>
  <si>
    <t>表4 　　平成30年度／平成29年度市町内総生産（支出側名目：平成23年基準）増減率</t>
    <rPh sb="0" eb="1">
      <t>ヒョウ</t>
    </rPh>
    <rPh sb="5" eb="7">
      <t>ヘイセイ</t>
    </rPh>
    <rPh sb="9" eb="11">
      <t>ネンド</t>
    </rPh>
    <rPh sb="12" eb="14">
      <t>ヘイセイ</t>
    </rPh>
    <rPh sb="16" eb="18">
      <t>ネンド</t>
    </rPh>
    <rPh sb="18" eb="21">
      <t>シチョウナイ</t>
    </rPh>
    <rPh sb="21" eb="24">
      <t>ソウセイサン</t>
    </rPh>
    <rPh sb="25" eb="27">
      <t>シシュツ</t>
    </rPh>
    <rPh sb="27" eb="28">
      <t>ガワ</t>
    </rPh>
    <rPh sb="28" eb="30">
      <t>メイモク</t>
    </rPh>
    <rPh sb="31" eb="33">
      <t>ヘイセイ</t>
    </rPh>
    <rPh sb="35" eb="36">
      <t>ネン</t>
    </rPh>
    <rPh sb="36" eb="38">
      <t>キジュン</t>
    </rPh>
    <rPh sb="39" eb="41">
      <t>ゾウゲン</t>
    </rPh>
    <rPh sb="41" eb="42">
      <t>リツ</t>
    </rPh>
    <phoneticPr fontId="17"/>
  </si>
  <si>
    <t>（単位：百万円)</t>
    <rPh sb="1" eb="3">
      <t>タンイ</t>
    </rPh>
    <rPh sb="4" eb="5">
      <t>ヒャク</t>
    </rPh>
    <rPh sb="5" eb="7">
      <t>マンエン</t>
    </rPh>
    <phoneticPr fontId="17"/>
  </si>
  <si>
    <t>(単位：％）</t>
    <rPh sb="1" eb="3">
      <t>タンイ</t>
    </rPh>
    <phoneticPr fontId="17"/>
  </si>
  <si>
    <t xml:space="preserve">年度    </t>
    <rPh sb="0" eb="2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</si>
  <si>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</si>
  <si>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</si>
  <si>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</si>
  <si>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</si>
  <si>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</si>
  <si>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</si>
  <si>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</si>
  <si>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</si>
  <si>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17"/>
  </si>
  <si>
    <t>平成21年度</t>
    <rPh sb="0" eb="2">
      <t>ヘイセイ</t>
    </rPh>
    <rPh sb="4" eb="6">
      <t>ネンド</t>
    </rPh>
    <phoneticPr fontId="17"/>
  </si>
  <si>
    <t>平成22年度</t>
    <rPh sb="0" eb="2">
      <t>ヘイセイ</t>
    </rPh>
    <rPh sb="4" eb="6">
      <t>ネンド</t>
    </rPh>
    <phoneticPr fontId="17"/>
  </si>
  <si>
    <t>平成23年度</t>
    <rPh sb="0" eb="2">
      <t>ヘイセイ</t>
    </rPh>
    <rPh sb="4" eb="6">
      <t>ネンド</t>
    </rPh>
    <phoneticPr fontId="17"/>
  </si>
  <si>
    <t>平成24年度</t>
    <rPh sb="0" eb="2">
      <t>ヘイセイ</t>
    </rPh>
    <rPh sb="4" eb="6">
      <t>ネンド</t>
    </rPh>
    <phoneticPr fontId="17"/>
  </si>
  <si>
    <t>平成25年度</t>
    <rPh sb="0" eb="2">
      <t>ヘイセイ</t>
    </rPh>
    <rPh sb="4" eb="6">
      <t>ネンド</t>
    </rPh>
    <phoneticPr fontId="17"/>
  </si>
  <si>
    <t>平成26年度</t>
    <rPh sb="0" eb="2">
      <t>ヘイセイ</t>
    </rPh>
    <rPh sb="4" eb="6">
      <t>ネンド</t>
    </rPh>
    <phoneticPr fontId="17"/>
  </si>
  <si>
    <t>平成27年度</t>
    <rPh sb="0" eb="2">
      <t>ヘイセイ</t>
    </rPh>
    <rPh sb="4" eb="6">
      <t>ネンド</t>
    </rPh>
    <phoneticPr fontId="17"/>
  </si>
  <si>
    <t>平成28年度</t>
    <rPh sb="0" eb="2">
      <t>ヘイセイ</t>
    </rPh>
    <rPh sb="4" eb="6">
      <t>ネンド</t>
    </rPh>
    <phoneticPr fontId="17"/>
  </si>
  <si>
    <t>平成29年度</t>
    <rPh sb="0" eb="2">
      <t>ヘイセイ</t>
    </rPh>
    <rPh sb="4" eb="6">
      <t>ネンド</t>
    </rPh>
    <phoneticPr fontId="17"/>
  </si>
  <si>
    <t>平成30年度</t>
    <rPh sb="0" eb="2">
      <t>ヘイセイ</t>
    </rPh>
    <rPh sb="4" eb="6">
      <t>ネンド</t>
    </rPh>
    <phoneticPr fontId="17"/>
  </si>
  <si>
    <t>速報</t>
    <rPh sb="0" eb="2">
      <t>ソクホウ</t>
    </rPh>
    <phoneticPr fontId="17"/>
  </si>
  <si>
    <t>見通し</t>
    <rPh sb="0" eb="2">
      <t>ミトオ</t>
    </rPh>
    <phoneticPr fontId="17"/>
  </si>
  <si>
    <t>市町内総生産（支出側名目：平成23年基準）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rPh sb="10" eb="11">
      <t>メイ</t>
    </rPh>
    <rPh sb="11" eb="12">
      <t>メ</t>
    </rPh>
    <rPh sb="13" eb="15">
      <t>ヘイセイ</t>
    </rPh>
    <rPh sb="17" eb="18">
      <t>ネン</t>
    </rPh>
    <rPh sb="18" eb="20">
      <t>キジュン</t>
    </rPh>
    <phoneticPr fontId="17"/>
  </si>
  <si>
    <t>表 　市町内総生産（実質：平成23年連鎖価格）</t>
    <rPh sb="0" eb="1">
      <t>ヒョウ</t>
    </rPh>
    <rPh sb="3" eb="6">
      <t>シチョウナイ</t>
    </rPh>
    <rPh sb="6" eb="7">
      <t>ソウ</t>
    </rPh>
    <rPh sb="7" eb="9">
      <t>セイサン</t>
    </rPh>
    <rPh sb="10" eb="12">
      <t>ジッシツ</t>
    </rPh>
    <rPh sb="13" eb="15">
      <t>ヘイセイ</t>
    </rPh>
    <rPh sb="17" eb="18">
      <t>ネン</t>
    </rPh>
    <rPh sb="18" eb="20">
      <t>レンサ</t>
    </rPh>
    <rPh sb="20" eb="22">
      <t>カカク</t>
    </rPh>
    <phoneticPr fontId="17"/>
  </si>
  <si>
    <t>（単位：％）</t>
    <rPh sb="1" eb="3">
      <t>タンイ</t>
    </rPh>
    <phoneticPr fontId="17"/>
  </si>
  <si>
    <t>年度</t>
    <rPh sb="0" eb="2">
      <t>ネンド</t>
    </rPh>
    <phoneticPr fontId="17"/>
  </si>
  <si>
    <t>表</t>
    <rPh sb="0" eb="1">
      <t>ヒョウ</t>
    </rPh>
    <phoneticPr fontId="17"/>
  </si>
  <si>
    <t>（単位：億円）</t>
    <rPh sb="1" eb="3">
      <t>タンイ</t>
    </rPh>
    <rPh sb="4" eb="6">
      <t>オクエン</t>
    </rPh>
    <phoneticPr fontId="21"/>
  </si>
  <si>
    <t>項　目</t>
    <rPh sb="0" eb="1">
      <t>コウ</t>
    </rPh>
    <rPh sb="2" eb="3">
      <t>メ</t>
    </rPh>
    <phoneticPr fontId="17"/>
  </si>
  <si>
    <t>平成19年度</t>
    <rPh sb="0" eb="2">
      <t>ヘイセイ</t>
    </rPh>
    <rPh sb="4" eb="6">
      <t>ネンド</t>
    </rPh>
    <phoneticPr fontId="21"/>
  </si>
  <si>
    <t>平成20年度</t>
    <rPh sb="0" eb="2">
      <t>ヘイセイ</t>
    </rPh>
    <rPh sb="4" eb="6">
      <t>ネンド</t>
    </rPh>
    <phoneticPr fontId="21"/>
  </si>
  <si>
    <t>平成21年度</t>
    <rPh sb="0" eb="2">
      <t>ヘイセイ</t>
    </rPh>
    <rPh sb="4" eb="6">
      <t>ネンド</t>
    </rPh>
    <phoneticPr fontId="21"/>
  </si>
  <si>
    <t>平成22年度</t>
    <rPh sb="0" eb="2">
      <t>ヘイセイ</t>
    </rPh>
    <rPh sb="4" eb="6">
      <t>ネンド</t>
    </rPh>
    <phoneticPr fontId="21"/>
  </si>
  <si>
    <t>平成23年度</t>
    <rPh sb="0" eb="2">
      <t>ヘイセイ</t>
    </rPh>
    <rPh sb="4" eb="6">
      <t>ネンド</t>
    </rPh>
    <phoneticPr fontId="21"/>
  </si>
  <si>
    <t>平成24年度</t>
    <rPh sb="0" eb="2">
      <t>ヘイセイ</t>
    </rPh>
    <rPh sb="4" eb="6">
      <t>ネンド</t>
    </rPh>
    <phoneticPr fontId="21"/>
  </si>
  <si>
    <t>平成25年度</t>
    <rPh sb="0" eb="2">
      <t>ヘイセイ</t>
    </rPh>
    <rPh sb="4" eb="6">
      <t>ネンド</t>
    </rPh>
    <phoneticPr fontId="21"/>
  </si>
  <si>
    <t>平成26年度</t>
    <rPh sb="0" eb="2">
      <t>ヘイセイ</t>
    </rPh>
    <rPh sb="4" eb="6">
      <t>ネンド</t>
    </rPh>
    <phoneticPr fontId="21"/>
  </si>
  <si>
    <t>平成27年度</t>
    <rPh sb="0" eb="2">
      <t>ヘイセイ</t>
    </rPh>
    <rPh sb="4" eb="6">
      <t>ネンド</t>
    </rPh>
    <phoneticPr fontId="21"/>
  </si>
  <si>
    <t>平成28年度</t>
    <rPh sb="0" eb="2">
      <t>ヘイセイ</t>
    </rPh>
    <rPh sb="4" eb="6">
      <t>ネンド</t>
    </rPh>
    <phoneticPr fontId="21"/>
  </si>
  <si>
    <t>平成29年度</t>
    <rPh sb="0" eb="2">
      <t>ヘイセイ</t>
    </rPh>
    <rPh sb="4" eb="6">
      <t>ネンド</t>
    </rPh>
    <phoneticPr fontId="21"/>
  </si>
  <si>
    <t>平成30年度</t>
    <rPh sb="0" eb="2">
      <t>ヘイセイ</t>
    </rPh>
    <rPh sb="4" eb="6">
      <t>ネンド</t>
    </rPh>
    <phoneticPr fontId="21"/>
  </si>
  <si>
    <t>2007年度</t>
    <rPh sb="4" eb="6">
      <t>ネンド</t>
    </rPh>
    <phoneticPr fontId="21"/>
  </si>
  <si>
    <t>2008年度</t>
    <rPh sb="4" eb="6">
      <t>ネンド</t>
    </rPh>
    <phoneticPr fontId="21"/>
  </si>
  <si>
    <t>2009年度</t>
    <rPh sb="4" eb="6">
      <t>ネンド</t>
    </rPh>
    <phoneticPr fontId="21"/>
  </si>
  <si>
    <t>2010年度</t>
    <rPh sb="4" eb="6">
      <t>ネンド</t>
    </rPh>
    <phoneticPr fontId="21"/>
  </si>
  <si>
    <t>2011年度</t>
    <rPh sb="4" eb="6">
      <t>ネンド</t>
    </rPh>
    <phoneticPr fontId="21"/>
  </si>
  <si>
    <t>2012年度</t>
    <rPh sb="4" eb="6">
      <t>ネンド</t>
    </rPh>
    <phoneticPr fontId="21"/>
  </si>
  <si>
    <t>2013年度</t>
    <rPh sb="4" eb="6">
      <t>ネンド</t>
    </rPh>
    <phoneticPr fontId="21"/>
  </si>
  <si>
    <t>2014年度</t>
    <rPh sb="4" eb="6">
      <t>ネンド</t>
    </rPh>
    <phoneticPr fontId="21"/>
  </si>
  <si>
    <t>2015年度</t>
    <rPh sb="4" eb="6">
      <t>ネンド</t>
    </rPh>
    <phoneticPr fontId="21"/>
  </si>
  <si>
    <t>2016年度</t>
    <rPh sb="4" eb="6">
      <t>ネンド</t>
    </rPh>
    <phoneticPr fontId="21"/>
  </si>
  <si>
    <t>2017年度</t>
    <rPh sb="4" eb="6">
      <t>ネンド</t>
    </rPh>
    <phoneticPr fontId="21"/>
  </si>
  <si>
    <t>2018年度</t>
    <rPh sb="4" eb="6">
      <t>ネンド</t>
    </rPh>
    <phoneticPr fontId="21"/>
  </si>
  <si>
    <t>全　国</t>
    <rPh sb="0" eb="1">
      <t>ゼン</t>
    </rPh>
    <rPh sb="2" eb="3">
      <t>クニ</t>
    </rPh>
    <phoneticPr fontId="21"/>
  </si>
  <si>
    <t>名目GDP</t>
    <rPh sb="0" eb="2">
      <t>メイモク</t>
    </rPh>
    <phoneticPr fontId="21"/>
  </si>
  <si>
    <t>H23年基準</t>
    <rPh sb="3" eb="4">
      <t>ネン</t>
    </rPh>
    <rPh sb="4" eb="6">
      <t>キジュン</t>
    </rPh>
    <phoneticPr fontId="17"/>
  </si>
  <si>
    <t>実質GDP</t>
    <rPh sb="0" eb="2">
      <t>ジッシツ</t>
    </rPh>
    <phoneticPr fontId="21"/>
  </si>
  <si>
    <t>H23連鎖</t>
    <rPh sb="3" eb="5">
      <t>レンサ</t>
    </rPh>
    <phoneticPr fontId="21"/>
  </si>
  <si>
    <t>兵庫県</t>
    <rPh sb="0" eb="3">
      <t>ヒョウゴケン</t>
    </rPh>
    <phoneticPr fontId="21"/>
  </si>
  <si>
    <t>　</t>
  </si>
  <si>
    <t>10億円</t>
    <rPh sb="2" eb="4">
      <t>オクエン</t>
    </rPh>
    <phoneticPr fontId="17"/>
  </si>
  <si>
    <t>国名目</t>
    <rPh sb="0" eb="1">
      <t>クニ</t>
    </rPh>
    <rPh sb="1" eb="3">
      <t>メイモク</t>
    </rPh>
    <phoneticPr fontId="17"/>
  </si>
  <si>
    <t>H23基準</t>
    <rPh sb="3" eb="5">
      <t>キジュン</t>
    </rPh>
    <phoneticPr fontId="17"/>
  </si>
  <si>
    <t>確報</t>
    <rPh sb="0" eb="2">
      <t>カクホウ</t>
    </rPh>
    <phoneticPr fontId="17"/>
  </si>
  <si>
    <t>国実質連鎖</t>
    <rPh sb="0" eb="1">
      <t>クニ</t>
    </rPh>
    <rPh sb="1" eb="3">
      <t>ジッシツ</t>
    </rPh>
    <rPh sb="3" eb="5">
      <t>レンサ</t>
    </rPh>
    <phoneticPr fontId="17"/>
  </si>
  <si>
    <t>百万円</t>
    <rPh sb="0" eb="1">
      <t>ヒャク</t>
    </rPh>
    <rPh sb="1" eb="3">
      <t>マンエン</t>
    </rPh>
    <phoneticPr fontId="17"/>
  </si>
  <si>
    <t>県名目</t>
    <rPh sb="0" eb="1">
      <t>ケン</t>
    </rPh>
    <rPh sb="1" eb="3">
      <t>メイモク</t>
    </rPh>
    <phoneticPr fontId="17"/>
  </si>
  <si>
    <t>県実質連鎖</t>
    <rPh sb="0" eb="1">
      <t>ケン</t>
    </rPh>
    <rPh sb="1" eb="3">
      <t>ジッシツ</t>
    </rPh>
    <rPh sb="3" eb="5">
      <t>レンサ</t>
    </rPh>
    <phoneticPr fontId="17"/>
  </si>
  <si>
    <t>平成23</t>
    <rPh sb="0" eb="2">
      <t>ヘイセイ</t>
    </rPh>
    <phoneticPr fontId="17"/>
  </si>
  <si>
    <t>全国(H23基準）</t>
    <rPh sb="0" eb="2">
      <t>ゼンコク</t>
    </rPh>
    <rPh sb="6" eb="8">
      <t>キジュン</t>
    </rPh>
    <phoneticPr fontId="17"/>
  </si>
  <si>
    <t>兵庫県(H23基準）</t>
    <rPh sb="0" eb="3">
      <t>ヒョウゴケン</t>
    </rPh>
    <rPh sb="7" eb="9">
      <t>キジュン</t>
    </rPh>
    <phoneticPr fontId="17"/>
  </si>
  <si>
    <t>市町名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</si>
  <si>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</si>
  <si>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</si>
  <si>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</si>
  <si>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</si>
  <si>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</si>
  <si>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</si>
  <si>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</si>
  <si>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</si>
  <si>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</si>
  <si>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</si>
  <si>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</si>
  <si>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</si>
  <si>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</si>
  <si>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</si>
  <si>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</si>
  <si>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</si>
  <si>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</si>
  <si>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</si>
  <si>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</si>
  <si>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</si>
  <si>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</si>
  <si>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</si>
  <si>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</si>
  <si>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</si>
  <si>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</si>
  <si>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</si>
  <si>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　　　　兵庫県内の地域別ＧＲＰ（支出側）の</t>
    <rPh sb="4" eb="7">
      <t>ヒョウゴケン</t>
    </rPh>
    <rPh sb="7" eb="8">
      <t>ナイ</t>
    </rPh>
    <rPh sb="9" eb="11">
      <t>チイキ</t>
    </rPh>
    <rPh sb="11" eb="12">
      <t>ベツ</t>
    </rPh>
    <rPh sb="16" eb="18">
      <t>シシュツ</t>
    </rPh>
    <rPh sb="18" eb="19">
      <t>ガワ</t>
    </rPh>
    <phoneticPr fontId="2"/>
  </si>
  <si>
    <t>地域別経済動向指標公表予定</t>
    <rPh sb="0" eb="2">
      <t>チイキ</t>
    </rPh>
    <rPh sb="2" eb="3">
      <t>ベツ</t>
    </rPh>
    <rPh sb="3" eb="5">
      <t>ケイザイ</t>
    </rPh>
    <rPh sb="5" eb="7">
      <t>ドウコウ</t>
    </rPh>
    <rPh sb="7" eb="9">
      <t>シヒョウ</t>
    </rPh>
    <rPh sb="9" eb="11">
      <t>コウヒョウ</t>
    </rPh>
    <rPh sb="11" eb="13">
      <t>ヨテイ</t>
    </rPh>
    <phoneticPr fontId="2"/>
  </si>
  <si>
    <t>兵庫県企画県民部統計課参事　芦谷　恒憲</t>
  </si>
  <si>
    <t xml:space="preserve">                                      (  TEL    078-731-4416 )</t>
  </si>
  <si>
    <t>兵庫県立大学大学院減災復興政策研究科　客員研究員</t>
    <rPh sb="0" eb="2">
      <t>ヒョウゴ</t>
    </rPh>
    <rPh sb="2" eb="4">
      <t>ケンリツ</t>
    </rPh>
    <rPh sb="4" eb="6">
      <t>ダイガク</t>
    </rPh>
    <rPh sb="6" eb="9">
      <t>ダイガクイン</t>
    </rPh>
    <rPh sb="9" eb="11">
      <t>ゲンサイ</t>
    </rPh>
    <rPh sb="11" eb="13">
      <t>フッコウ</t>
    </rPh>
    <rPh sb="13" eb="15">
      <t>セイサク</t>
    </rPh>
    <rPh sb="15" eb="17">
      <t>ケンキュウ</t>
    </rPh>
    <rPh sb="17" eb="18">
      <t>カ</t>
    </rPh>
    <phoneticPr fontId="1"/>
  </si>
  <si>
    <t>神戸女子大学教授　　小沢　康英</t>
    <phoneticPr fontId="1"/>
  </si>
  <si>
    <t>地　域　別　経　済　動　向　指　標</t>
    <rPh sb="0" eb="1">
      <t>チ</t>
    </rPh>
    <rPh sb="2" eb="3">
      <t>イキ</t>
    </rPh>
    <rPh sb="4" eb="5">
      <t>ベツ</t>
    </rPh>
    <rPh sb="6" eb="7">
      <t>ヘ</t>
    </rPh>
    <rPh sb="8" eb="9">
      <t>スミ</t>
    </rPh>
    <rPh sb="10" eb="11">
      <t>ドウ</t>
    </rPh>
    <rPh sb="12" eb="13">
      <t>ムカイ</t>
    </rPh>
    <rPh sb="14" eb="15">
      <t>ユビ</t>
    </rPh>
    <rPh sb="16" eb="17">
      <t>シルベ</t>
    </rPh>
    <phoneticPr fontId="1"/>
  </si>
  <si>
    <t>表5　　平成31年度／平成30年度市町内総生産（支出側名目：平成23年基準）増減率</t>
    <rPh sb="0" eb="1">
      <t>ヒョウ</t>
    </rPh>
    <rPh sb="4" eb="6">
      <t>ヘイセイ</t>
    </rPh>
    <rPh sb="8" eb="10">
      <t>ネンド</t>
    </rPh>
    <rPh sb="11" eb="13">
      <t>ヘイセイ</t>
    </rPh>
    <rPh sb="15" eb="17">
      <t>ネンド</t>
    </rPh>
    <rPh sb="17" eb="20">
      <t>シチョウナイ</t>
    </rPh>
    <rPh sb="20" eb="23">
      <t>ソウセイサン</t>
    </rPh>
    <rPh sb="24" eb="26">
      <t>シシュツ</t>
    </rPh>
    <rPh sb="26" eb="27">
      <t>ガワ</t>
    </rPh>
    <rPh sb="27" eb="29">
      <t>メイモク</t>
    </rPh>
    <rPh sb="30" eb="32">
      <t>ヘイセイ</t>
    </rPh>
    <rPh sb="34" eb="35">
      <t>ネン</t>
    </rPh>
    <rPh sb="35" eb="37">
      <t>キジュン</t>
    </rPh>
    <rPh sb="38" eb="40">
      <t>ゾウゲン</t>
    </rPh>
    <rPh sb="40" eb="41">
      <t>リツ</t>
    </rPh>
    <phoneticPr fontId="17"/>
  </si>
  <si>
    <t>2019年度</t>
    <rPh sb="4" eb="6">
      <t>ネンド</t>
    </rPh>
    <phoneticPr fontId="21"/>
  </si>
  <si>
    <t>参考表1　市町内需要額（民間・公的）推計資料</t>
    <rPh sb="0" eb="2">
      <t>サンコウ</t>
    </rPh>
    <rPh sb="2" eb="3">
      <t>ヒョウ</t>
    </rPh>
    <rPh sb="5" eb="8">
      <t>シチョウナイ</t>
    </rPh>
    <rPh sb="8" eb="11">
      <t>ジュヨウガク</t>
    </rPh>
    <rPh sb="12" eb="14">
      <t>ミンカン</t>
    </rPh>
    <rPh sb="15" eb="17">
      <t>コウテキ</t>
    </rPh>
    <rPh sb="18" eb="20">
      <t>スイケイ</t>
    </rPh>
    <rPh sb="20" eb="22">
      <t>シリョウ</t>
    </rPh>
    <phoneticPr fontId="17"/>
  </si>
  <si>
    <t>参考表2　  推計に利用した主なデータ</t>
    <rPh sb="0" eb="2">
      <t>サンコウ</t>
    </rPh>
    <rPh sb="2" eb="3">
      <t>ヒョウ</t>
    </rPh>
    <rPh sb="7" eb="9">
      <t>スイケイ</t>
    </rPh>
    <rPh sb="10" eb="12">
      <t>リヨウ</t>
    </rPh>
    <rPh sb="14" eb="15">
      <t>オモ</t>
    </rPh>
    <phoneticPr fontId="17"/>
  </si>
  <si>
    <t>項目</t>
    <rPh sb="0" eb="2">
      <t>コウモク</t>
    </rPh>
    <phoneticPr fontId="17"/>
  </si>
  <si>
    <t>資料</t>
    <rPh sb="0" eb="2">
      <t>シリョウ</t>
    </rPh>
    <phoneticPr fontId="17"/>
  </si>
  <si>
    <t>出所</t>
    <rPh sb="0" eb="2">
      <t>シュッショ</t>
    </rPh>
    <phoneticPr fontId="17"/>
  </si>
  <si>
    <t>備考</t>
    <rPh sb="0" eb="2">
      <t>ビコウ</t>
    </rPh>
    <phoneticPr fontId="17"/>
  </si>
  <si>
    <t>家計最終消費支出</t>
    <rPh sb="0" eb="2">
      <t>カケイ</t>
    </rPh>
    <rPh sb="2" eb="4">
      <t>サイシュウ</t>
    </rPh>
    <rPh sb="4" eb="6">
      <t>ショウヒ</t>
    </rPh>
    <rPh sb="6" eb="8">
      <t>シシュツ</t>
    </rPh>
    <phoneticPr fontId="17"/>
  </si>
  <si>
    <t>世帯当たり消費支出</t>
    <rPh sb="0" eb="2">
      <t>セタイ</t>
    </rPh>
    <rPh sb="2" eb="3">
      <t>ア</t>
    </rPh>
    <rPh sb="5" eb="7">
      <t>ショウヒ</t>
    </rPh>
    <rPh sb="7" eb="9">
      <t>シシュツ</t>
    </rPh>
    <phoneticPr fontId="17"/>
  </si>
  <si>
    <t>世帯数</t>
    <rPh sb="0" eb="3">
      <t>セタイスウ</t>
    </rPh>
    <phoneticPr fontId="17"/>
  </si>
  <si>
    <t>全国消費実態調査</t>
    <rPh sb="0" eb="2">
      <t>ゼンコク</t>
    </rPh>
    <rPh sb="2" eb="4">
      <t>ショウヒ</t>
    </rPh>
    <rPh sb="4" eb="6">
      <t>ジッタイ</t>
    </rPh>
    <rPh sb="6" eb="8">
      <t>チョウサ</t>
    </rPh>
    <phoneticPr fontId="17"/>
  </si>
  <si>
    <t>国勢調査・県推計人口</t>
    <rPh sb="0" eb="2">
      <t>コクセイ</t>
    </rPh>
    <rPh sb="2" eb="4">
      <t>チョウサ</t>
    </rPh>
    <rPh sb="5" eb="6">
      <t>ケン</t>
    </rPh>
    <rPh sb="6" eb="8">
      <t>スイケイ</t>
    </rPh>
    <rPh sb="8" eb="10">
      <t>ジンコウ</t>
    </rPh>
    <phoneticPr fontId="17"/>
  </si>
  <si>
    <t>消費支出</t>
    <rPh sb="0" eb="2">
      <t>ショウヒ</t>
    </rPh>
    <rPh sb="2" eb="4">
      <t>シシュツ</t>
    </rPh>
    <phoneticPr fontId="17"/>
  </si>
  <si>
    <t>平成26年全国消費実態調査</t>
    <rPh sb="0" eb="2">
      <t>ヘイセイ</t>
    </rPh>
    <rPh sb="4" eb="5">
      <t>ネン</t>
    </rPh>
    <rPh sb="5" eb="7">
      <t>ゼンコク</t>
    </rPh>
    <rPh sb="7" eb="9">
      <t>ショウヒ</t>
    </rPh>
    <rPh sb="9" eb="11">
      <t>ジッタイ</t>
    </rPh>
    <rPh sb="11" eb="13">
      <t>チョウサ</t>
    </rPh>
    <phoneticPr fontId="17"/>
  </si>
  <si>
    <t>平成22年12月</t>
    <rPh sb="0" eb="2">
      <t>ヘイセイ</t>
    </rPh>
    <rPh sb="4" eb="5">
      <t>ネン</t>
    </rPh>
    <rPh sb="7" eb="8">
      <t>ガツ</t>
    </rPh>
    <phoneticPr fontId="17"/>
  </si>
  <si>
    <t>家計調査（神戸市・近畿）</t>
    <rPh sb="0" eb="2">
      <t>カケイ</t>
    </rPh>
    <rPh sb="2" eb="4">
      <t>チョウサ</t>
    </rPh>
    <rPh sb="5" eb="8">
      <t>コウベシ</t>
    </rPh>
    <rPh sb="9" eb="11">
      <t>キンキ</t>
    </rPh>
    <phoneticPr fontId="17"/>
  </si>
  <si>
    <t>総務省</t>
    <rPh sb="0" eb="3">
      <t>ソウムショウ</t>
    </rPh>
    <phoneticPr fontId="17"/>
  </si>
  <si>
    <t>世帯</t>
    <rPh sb="0" eb="2">
      <t>セタイ</t>
    </rPh>
    <phoneticPr fontId="17"/>
  </si>
  <si>
    <t>平成27年国勢調査・県推計人口</t>
    <rPh sb="0" eb="2">
      <t>ヘイセイ</t>
    </rPh>
    <rPh sb="4" eb="5">
      <t>ネン</t>
    </rPh>
    <rPh sb="5" eb="7">
      <t>コクセイ</t>
    </rPh>
    <rPh sb="7" eb="9">
      <t>チョウサ</t>
    </rPh>
    <rPh sb="10" eb="11">
      <t>ケン</t>
    </rPh>
    <rPh sb="11" eb="13">
      <t>スイケイ</t>
    </rPh>
    <rPh sb="13" eb="15">
      <t>ジンコウ</t>
    </rPh>
    <phoneticPr fontId="17"/>
  </si>
  <si>
    <t>今回改定</t>
    <rPh sb="0" eb="2">
      <t>コンカイ</t>
    </rPh>
    <rPh sb="2" eb="4">
      <t>カイテイ</t>
    </rPh>
    <phoneticPr fontId="17"/>
  </si>
  <si>
    <t>統計課</t>
    <rPh sb="0" eb="2">
      <t>トウケイ</t>
    </rPh>
    <rPh sb="2" eb="3">
      <t>カ</t>
    </rPh>
    <phoneticPr fontId="17"/>
  </si>
  <si>
    <t>政府最終消費支出</t>
    <rPh sb="0" eb="2">
      <t>セイフ</t>
    </rPh>
    <rPh sb="2" eb="4">
      <t>サイシュウ</t>
    </rPh>
    <rPh sb="4" eb="6">
      <t>ショウヒ</t>
    </rPh>
    <rPh sb="6" eb="8">
      <t>シシュツ</t>
    </rPh>
    <phoneticPr fontId="17"/>
  </si>
  <si>
    <t>人件費</t>
    <rPh sb="0" eb="3">
      <t>ジンケンヒ</t>
    </rPh>
    <phoneticPr fontId="17"/>
  </si>
  <si>
    <t>物件費</t>
    <rPh sb="0" eb="2">
      <t>ブッケン</t>
    </rPh>
    <rPh sb="2" eb="3">
      <t>ヒ</t>
    </rPh>
    <phoneticPr fontId="17"/>
  </si>
  <si>
    <t>兵庫県市町振興課調べ</t>
    <rPh sb="0" eb="2">
      <t>ヒョウゴ</t>
    </rPh>
    <rPh sb="2" eb="3">
      <t>ケン</t>
    </rPh>
    <rPh sb="3" eb="5">
      <t>シチョウ</t>
    </rPh>
    <rPh sb="5" eb="7">
      <t>シンコウ</t>
    </rPh>
    <rPh sb="7" eb="8">
      <t>カ</t>
    </rPh>
    <rPh sb="8" eb="9">
      <t>シラ</t>
    </rPh>
    <phoneticPr fontId="17"/>
  </si>
  <si>
    <t>人件費・物件費・維持補修費</t>
    <rPh sb="0" eb="3">
      <t>ジンケンヒ</t>
    </rPh>
    <rPh sb="4" eb="6">
      <t>ブッケン</t>
    </rPh>
    <rPh sb="6" eb="7">
      <t>ヒ</t>
    </rPh>
    <rPh sb="8" eb="10">
      <t>イジ</t>
    </rPh>
    <rPh sb="10" eb="13">
      <t>ホシュウヒ</t>
    </rPh>
    <phoneticPr fontId="17"/>
  </si>
  <si>
    <t>市町振興課</t>
    <rPh sb="0" eb="2">
      <t>シチョウ</t>
    </rPh>
    <rPh sb="2" eb="4">
      <t>シンコウ</t>
    </rPh>
    <rPh sb="4" eb="5">
      <t>カ</t>
    </rPh>
    <phoneticPr fontId="17"/>
  </si>
  <si>
    <t>H21年度～</t>
    <rPh sb="3" eb="5">
      <t>ネンド</t>
    </rPh>
    <phoneticPr fontId="17"/>
  </si>
  <si>
    <t>維持補修費</t>
    <rPh sb="0" eb="2">
      <t>イジ</t>
    </rPh>
    <rPh sb="2" eb="4">
      <t>ホシュウ</t>
    </rPh>
    <rPh sb="4" eb="5">
      <t>ヒ</t>
    </rPh>
    <phoneticPr fontId="17"/>
  </si>
  <si>
    <t>兵庫県市町振興課調べ（決算額・予算額直接照会）</t>
    <rPh sb="0" eb="2">
      <t>ヒョウゴ</t>
    </rPh>
    <rPh sb="2" eb="3">
      <t>ケン</t>
    </rPh>
    <rPh sb="3" eb="5">
      <t>シチョウ</t>
    </rPh>
    <rPh sb="5" eb="7">
      <t>シンコウ</t>
    </rPh>
    <rPh sb="7" eb="8">
      <t>カ</t>
    </rPh>
    <rPh sb="8" eb="9">
      <t>シラ</t>
    </rPh>
    <rPh sb="11" eb="14">
      <t>ケッサンガク</t>
    </rPh>
    <rPh sb="15" eb="18">
      <t>ヨサンガク</t>
    </rPh>
    <rPh sb="18" eb="20">
      <t>チョクセツ</t>
    </rPh>
    <rPh sb="20" eb="22">
      <t>ショウカイ</t>
    </rPh>
    <phoneticPr fontId="17"/>
  </si>
  <si>
    <t>住宅投資</t>
    <rPh sb="0" eb="2">
      <t>ジュウタク</t>
    </rPh>
    <rPh sb="2" eb="4">
      <t>トウシ</t>
    </rPh>
    <phoneticPr fontId="17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</si>
  <si>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7"/>
  </si>
  <si>
    <t>兵庫県都市政策課調べ</t>
    <rPh sb="0" eb="3">
      <t>ヒョウゴケン</t>
    </rPh>
    <rPh sb="3" eb="5">
      <t>トシ</t>
    </rPh>
    <rPh sb="5" eb="7">
      <t>セイサク</t>
    </rPh>
    <rPh sb="7" eb="8">
      <t>カ</t>
    </rPh>
    <rPh sb="8" eb="9">
      <t>シラ</t>
    </rPh>
    <phoneticPr fontId="17"/>
  </si>
  <si>
    <t>兵庫県住宅政策課調べ</t>
    <rPh sb="0" eb="3">
      <t>ヒョウゴケン</t>
    </rPh>
    <rPh sb="3" eb="5">
      <t>ジュウタク</t>
    </rPh>
    <rPh sb="5" eb="7">
      <t>セイサク</t>
    </rPh>
    <rPh sb="7" eb="8">
      <t>カ</t>
    </rPh>
    <rPh sb="8" eb="9">
      <t>シラ</t>
    </rPh>
    <phoneticPr fontId="17"/>
  </si>
  <si>
    <t>住宅政策課</t>
    <rPh sb="0" eb="2">
      <t>ジュウタク</t>
    </rPh>
    <rPh sb="2" eb="4">
      <t>セイサク</t>
    </rPh>
    <rPh sb="4" eb="5">
      <t>カ</t>
    </rPh>
    <phoneticPr fontId="17"/>
  </si>
  <si>
    <t>設備投資（製造業）</t>
    <rPh sb="0" eb="2">
      <t>セツビ</t>
    </rPh>
    <rPh sb="2" eb="4">
      <t>トウシ</t>
    </rPh>
    <rPh sb="5" eb="8">
      <t>セイゾウギョウ</t>
    </rPh>
    <phoneticPr fontId="17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</si>
  <si>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phoneticPr fontId="17"/>
  </si>
  <si>
    <t>工業統計</t>
    <rPh sb="0" eb="2">
      <t>コウギョウ</t>
    </rPh>
    <rPh sb="2" eb="4">
      <t>トウケイ</t>
    </rPh>
    <phoneticPr fontId="17"/>
  </si>
  <si>
    <t>設備投資（非製造業）</t>
    <rPh sb="0" eb="2">
      <t>セツビ</t>
    </rPh>
    <rPh sb="2" eb="4">
      <t>トウシ</t>
    </rPh>
    <rPh sb="5" eb="6">
      <t>ヒ</t>
    </rPh>
    <rPh sb="6" eb="9">
      <t>セイゾウギョウ</t>
    </rPh>
    <phoneticPr fontId="17"/>
  </si>
  <si>
    <t>市町内総生産（市町付加価値額計）</t>
    <rPh sb="0" eb="3">
      <t>シチョウナイ</t>
    </rPh>
    <rPh sb="3" eb="4">
      <t>ソウ</t>
    </rPh>
    <rPh sb="4" eb="6">
      <t>セイサン</t>
    </rPh>
    <rPh sb="7" eb="9">
      <t>シチョウ</t>
    </rPh>
    <rPh sb="9" eb="11">
      <t>フカ</t>
    </rPh>
    <rPh sb="11" eb="13">
      <t>カチ</t>
    </rPh>
    <rPh sb="13" eb="14">
      <t>ガク</t>
    </rPh>
    <rPh sb="14" eb="15">
      <t>ケイ</t>
    </rPh>
    <phoneticPr fontId="17"/>
  </si>
  <si>
    <t>市町民経済計算</t>
    <rPh sb="0" eb="2">
      <t>シチョウ</t>
    </rPh>
    <rPh sb="2" eb="3">
      <t>ミン</t>
    </rPh>
    <rPh sb="3" eb="5">
      <t>ケイザイ</t>
    </rPh>
    <rPh sb="5" eb="7">
      <t>ケイサン</t>
    </rPh>
    <phoneticPr fontId="17"/>
  </si>
  <si>
    <t>普通建設事業費</t>
    <rPh sb="0" eb="2">
      <t>フツウ</t>
    </rPh>
    <rPh sb="2" eb="4">
      <t>ケンセツ</t>
    </rPh>
    <rPh sb="4" eb="7">
      <t>ジギョウヒ</t>
    </rPh>
    <phoneticPr fontId="17"/>
  </si>
  <si>
    <t>在庫品増加</t>
    <rPh sb="0" eb="3">
      <t>ザイコヒン</t>
    </rPh>
    <rPh sb="3" eb="5">
      <t>ゾウカ</t>
    </rPh>
    <phoneticPr fontId="17"/>
  </si>
  <si>
    <t>災害復旧事業費</t>
    <rPh sb="0" eb="2">
      <t>サイガイ</t>
    </rPh>
    <rPh sb="2" eb="4">
      <t>フッキュウ</t>
    </rPh>
    <rPh sb="4" eb="7">
      <t>ジギョウヒ</t>
    </rPh>
    <phoneticPr fontId="17"/>
  </si>
  <si>
    <t>土木費</t>
    <rPh sb="0" eb="3">
      <t>ドボクヒ</t>
    </rPh>
    <phoneticPr fontId="17"/>
  </si>
  <si>
    <t>災害復旧費</t>
    <rPh sb="0" eb="2">
      <t>サイガイ</t>
    </rPh>
    <rPh sb="2" eb="4">
      <t>フッキュウ</t>
    </rPh>
    <rPh sb="4" eb="5">
      <t>ヒ</t>
    </rPh>
    <phoneticPr fontId="17"/>
  </si>
  <si>
    <t>兵庫県市町振興課調べ</t>
    <rPh sb="0" eb="3">
      <t>ヒョウゴケン</t>
    </rPh>
    <rPh sb="3" eb="5">
      <t>シチョウ</t>
    </rPh>
    <rPh sb="5" eb="7">
      <t>シンコウ</t>
    </rPh>
    <rPh sb="7" eb="8">
      <t>カ</t>
    </rPh>
    <rPh sb="8" eb="9">
      <t>シラ</t>
    </rPh>
    <phoneticPr fontId="17"/>
  </si>
  <si>
    <t>移出入</t>
    <rPh sb="0" eb="2">
      <t>イシュツ</t>
    </rPh>
    <rPh sb="2" eb="3">
      <t>ニュウ</t>
    </rPh>
    <phoneticPr fontId="17"/>
  </si>
  <si>
    <t>四半期別兵庫県内GDP速報</t>
    <rPh sb="0" eb="3">
      <t>シハンキ</t>
    </rPh>
    <rPh sb="3" eb="4">
      <t>ベツ</t>
    </rPh>
    <rPh sb="4" eb="7">
      <t>ヒョウゴケン</t>
    </rPh>
    <rPh sb="7" eb="8">
      <t>ナイ</t>
    </rPh>
    <rPh sb="11" eb="13">
      <t>ソクホウ</t>
    </rPh>
    <phoneticPr fontId="17"/>
  </si>
  <si>
    <t>市町内総生産（支出側）</t>
    <rPh sb="0" eb="3">
      <t>シチョウナイ</t>
    </rPh>
    <rPh sb="3" eb="6">
      <t>ソウセイサン</t>
    </rPh>
    <rPh sb="7" eb="9">
      <t>シシュツ</t>
    </rPh>
    <rPh sb="9" eb="10">
      <t>ガワ</t>
    </rPh>
    <phoneticPr fontId="17"/>
  </si>
  <si>
    <t>市町民経済計算（速報）</t>
    <rPh sb="0" eb="2">
      <t>シチョウ</t>
    </rPh>
    <rPh sb="2" eb="3">
      <t>ミン</t>
    </rPh>
    <rPh sb="3" eb="5">
      <t>ケイザイ</t>
    </rPh>
    <rPh sb="5" eb="7">
      <t>ケイサン</t>
    </rPh>
    <rPh sb="8" eb="10">
      <t>ソクホウ</t>
    </rPh>
    <phoneticPr fontId="17"/>
  </si>
  <si>
    <t>その他（純移出入・統計上の不突合</t>
    <rPh sb="2" eb="3">
      <t>タ</t>
    </rPh>
    <rPh sb="4" eb="5">
      <t>ジュン</t>
    </rPh>
    <rPh sb="5" eb="7">
      <t>イシュツ</t>
    </rPh>
    <rPh sb="7" eb="8">
      <t>ニュウ</t>
    </rPh>
    <rPh sb="9" eb="11">
      <t>トウケイ</t>
    </rPh>
    <rPh sb="11" eb="12">
      <t>ウエ</t>
    </rPh>
    <rPh sb="13" eb="14">
      <t>フ</t>
    </rPh>
    <rPh sb="14" eb="15">
      <t>トツ</t>
    </rPh>
    <rPh sb="15" eb="16">
      <t>ゴウ</t>
    </rPh>
    <phoneticPr fontId="17"/>
  </si>
  <si>
    <t>残差（６－（１＋２＋３＋４））</t>
    <rPh sb="0" eb="2">
      <t>ザンサ</t>
    </rPh>
    <phoneticPr fontId="17"/>
  </si>
  <si>
    <t>県民経済計算速報値</t>
    <rPh sb="0" eb="2">
      <t>ケンミン</t>
    </rPh>
    <rPh sb="2" eb="4">
      <t>ケイザイ</t>
    </rPh>
    <rPh sb="4" eb="6">
      <t>ケイサン</t>
    </rPh>
    <rPh sb="6" eb="8">
      <t>ソクホウ</t>
    </rPh>
    <rPh sb="8" eb="9">
      <t>アタイ</t>
    </rPh>
    <phoneticPr fontId="17"/>
  </si>
  <si>
    <t>市町内総生産</t>
    <rPh sb="0" eb="3">
      <t>シチョウナイ</t>
    </rPh>
    <rPh sb="3" eb="4">
      <t>ソウ</t>
    </rPh>
    <rPh sb="4" eb="6">
      <t>セイサン</t>
    </rPh>
    <phoneticPr fontId="17"/>
  </si>
  <si>
    <t>純移出入＋統計上の不突合</t>
    <rPh sb="0" eb="1">
      <t>ジュン</t>
    </rPh>
    <rPh sb="1" eb="3">
      <t>イシュツ</t>
    </rPh>
    <rPh sb="3" eb="4">
      <t>ニュウ</t>
    </rPh>
    <rPh sb="5" eb="7">
      <t>トウケイ</t>
    </rPh>
    <rPh sb="7" eb="8">
      <t>ウエ</t>
    </rPh>
    <rPh sb="9" eb="10">
      <t>フ</t>
    </rPh>
    <rPh sb="10" eb="11">
      <t>トツ</t>
    </rPh>
    <rPh sb="11" eb="12">
      <t>ゴウ</t>
    </rPh>
    <phoneticPr fontId="2"/>
  </si>
  <si>
    <t>参</t>
    <rPh sb="0" eb="1">
      <t>サン</t>
    </rPh>
    <phoneticPr fontId="17"/>
  </si>
  <si>
    <t>純移輸出入</t>
    <rPh sb="0" eb="1">
      <t>ジュン</t>
    </rPh>
    <rPh sb="1" eb="2">
      <t>ウツリ</t>
    </rPh>
    <rPh sb="2" eb="5">
      <t>ユシュツニュウ</t>
    </rPh>
    <phoneticPr fontId="2"/>
  </si>
  <si>
    <t>移輸出</t>
    <rPh sb="0" eb="1">
      <t>イ</t>
    </rPh>
    <rPh sb="1" eb="3">
      <t>ユシュツ</t>
    </rPh>
    <phoneticPr fontId="2"/>
  </si>
  <si>
    <t>考</t>
    <rPh sb="0" eb="1">
      <t>カンガ</t>
    </rPh>
    <phoneticPr fontId="17"/>
  </si>
  <si>
    <t>移輸入</t>
    <rPh sb="0" eb="1">
      <t>イ</t>
    </rPh>
    <rPh sb="1" eb="3">
      <t>ユニュウ</t>
    </rPh>
    <phoneticPr fontId="2"/>
  </si>
  <si>
    <t>市町内需要合計市町比率で按分</t>
    <rPh sb="0" eb="3">
      <t>シチョウナイ</t>
    </rPh>
    <rPh sb="3" eb="5">
      <t>ジュヨウ</t>
    </rPh>
    <rPh sb="5" eb="7">
      <t>ゴウケイ</t>
    </rPh>
    <rPh sb="7" eb="9">
      <t>シチョウ</t>
    </rPh>
    <rPh sb="9" eb="11">
      <t>ヒリツ</t>
    </rPh>
    <rPh sb="12" eb="14">
      <t>アンブン</t>
    </rPh>
    <phoneticPr fontId="2"/>
  </si>
  <si>
    <t>FISIM移出入（純）</t>
    <rPh sb="5" eb="7">
      <t>イシュツ</t>
    </rPh>
    <rPh sb="7" eb="8">
      <t>ニュウ</t>
    </rPh>
    <rPh sb="9" eb="10">
      <t>ジュン</t>
    </rPh>
    <phoneticPr fontId="17"/>
  </si>
  <si>
    <t>市町総生産（支出側）市町比率で按分</t>
    <rPh sb="0" eb="2">
      <t>シチョウ</t>
    </rPh>
    <rPh sb="2" eb="5">
      <t>ソウセイサン</t>
    </rPh>
    <rPh sb="6" eb="8">
      <t>シシュツ</t>
    </rPh>
    <rPh sb="8" eb="9">
      <t>ガワ</t>
    </rPh>
    <rPh sb="10" eb="12">
      <t>シチョウ</t>
    </rPh>
    <rPh sb="12" eb="14">
      <t>ヒリツ</t>
    </rPh>
    <rPh sb="15" eb="17">
      <t>アンブン</t>
    </rPh>
    <phoneticPr fontId="2"/>
  </si>
  <si>
    <t>統計上の不突合</t>
    <rPh sb="0" eb="2">
      <t>トウケイ</t>
    </rPh>
    <rPh sb="2" eb="3">
      <t>ウエ</t>
    </rPh>
    <rPh sb="4" eb="5">
      <t>フ</t>
    </rPh>
    <rPh sb="5" eb="6">
      <t>トツ</t>
    </rPh>
    <rPh sb="6" eb="7">
      <t>ゴウ</t>
    </rPh>
    <phoneticPr fontId="2"/>
  </si>
  <si>
    <t>総生産（支出側）</t>
    <rPh sb="0" eb="3">
      <t>ソウセイサン</t>
    </rPh>
    <rPh sb="4" eb="6">
      <t>シシュツ</t>
    </rPh>
    <rPh sb="6" eb="7">
      <t>ガワ</t>
    </rPh>
    <phoneticPr fontId="2"/>
  </si>
  <si>
    <t>実質</t>
    <rPh sb="0" eb="2">
      <t>ジッシツ</t>
    </rPh>
    <phoneticPr fontId="17"/>
  </si>
  <si>
    <t>名目</t>
    <rPh sb="0" eb="2">
      <t>メイモク</t>
    </rPh>
    <phoneticPr fontId="17"/>
  </si>
  <si>
    <t>全国</t>
    <rPh sb="0" eb="2">
      <t>ゼンコク</t>
    </rPh>
    <phoneticPr fontId="17"/>
  </si>
  <si>
    <t>兵庫県</t>
    <rPh sb="0" eb="3">
      <t>ヒョウゴケン</t>
    </rPh>
    <phoneticPr fontId="17"/>
  </si>
  <si>
    <t xml:space="preserve"> </t>
    <phoneticPr fontId="1"/>
  </si>
  <si>
    <t>平成30年新設住宅着工戸数</t>
    <rPh sb="0" eb="2">
      <t>ヘイセイ</t>
    </rPh>
    <rPh sb="4" eb="5">
      <t>ネン</t>
    </rPh>
    <rPh sb="5" eb="7">
      <t>シンセツ</t>
    </rPh>
    <rPh sb="7" eb="9">
      <t>ジュウタク</t>
    </rPh>
    <rPh sb="9" eb="11">
      <t>チャッコウ</t>
    </rPh>
    <rPh sb="11" eb="13">
      <t>コスウ</t>
    </rPh>
    <phoneticPr fontId="17"/>
  </si>
  <si>
    <t>令和元年5月</t>
    <rPh sb="0" eb="2">
      <t>レイワ</t>
    </rPh>
    <rPh sb="2" eb="4">
      <t>ガンネン</t>
    </rPh>
    <rPh sb="5" eb="6">
      <t>ガツ</t>
    </rPh>
    <phoneticPr fontId="17"/>
  </si>
  <si>
    <t>平成29年度速報</t>
    <rPh sb="0" eb="2">
      <t>ヘイセイ</t>
    </rPh>
    <rPh sb="4" eb="6">
      <t>ネンド</t>
    </rPh>
    <rPh sb="6" eb="8">
      <t>ソクホウ</t>
    </rPh>
    <phoneticPr fontId="17"/>
  </si>
  <si>
    <t>１．</t>
    <phoneticPr fontId="2"/>
  </si>
  <si>
    <t>２．</t>
    <phoneticPr fontId="2"/>
  </si>
  <si>
    <t>３．</t>
    <phoneticPr fontId="2"/>
  </si>
  <si>
    <t>令和2年度</t>
    <rPh sb="0" eb="2">
      <t>レイワ</t>
    </rPh>
    <rPh sb="3" eb="5">
      <t>ネンド</t>
    </rPh>
    <phoneticPr fontId="21"/>
  </si>
  <si>
    <t>2020年度</t>
    <rPh sb="4" eb="6">
      <t>ネンド</t>
    </rPh>
    <phoneticPr fontId="21"/>
  </si>
  <si>
    <t>表1 　平成30年度市町内総生産（支出側名目：平成23年基準）試算値</t>
    <rPh sb="0" eb="1">
      <t>ヒョウ</t>
    </rPh>
    <rPh sb="4" eb="6">
      <t>ヘイセイ</t>
    </rPh>
    <rPh sb="8" eb="10">
      <t>ネンド</t>
    </rPh>
    <rPh sb="10" eb="13">
      <t>シチョウナイ</t>
    </rPh>
    <rPh sb="13" eb="16">
      <t>ソウセイサン</t>
    </rPh>
    <rPh sb="17" eb="19">
      <t>シシュツ</t>
    </rPh>
    <rPh sb="19" eb="20">
      <t>ガワ</t>
    </rPh>
    <rPh sb="20" eb="22">
      <t>メイモク</t>
    </rPh>
    <rPh sb="23" eb="25">
      <t>ヘイセイ</t>
    </rPh>
    <rPh sb="27" eb="28">
      <t>ネン</t>
    </rPh>
    <rPh sb="28" eb="30">
      <t>キジュン</t>
    </rPh>
    <rPh sb="31" eb="34">
      <t>シサンチ</t>
    </rPh>
    <phoneticPr fontId="17"/>
  </si>
  <si>
    <t>表3 　令和2年度市町内総生産（支出側名目：平成23年基準）試算値</t>
    <rPh sb="0" eb="1">
      <t>ヒョウ</t>
    </rPh>
    <rPh sb="4" eb="6">
      <t>レイワ</t>
    </rPh>
    <rPh sb="7" eb="9">
      <t>ネンド</t>
    </rPh>
    <rPh sb="9" eb="12">
      <t>シチョウナイ</t>
    </rPh>
    <rPh sb="12" eb="15">
      <t>ソウセイサン</t>
    </rPh>
    <rPh sb="16" eb="18">
      <t>シシュツ</t>
    </rPh>
    <rPh sb="18" eb="19">
      <t>ガワ</t>
    </rPh>
    <rPh sb="19" eb="21">
      <t>メイモク</t>
    </rPh>
    <rPh sb="22" eb="24">
      <t>ヘイセイ</t>
    </rPh>
    <rPh sb="26" eb="27">
      <t>ネン</t>
    </rPh>
    <rPh sb="27" eb="29">
      <t>キジュン</t>
    </rPh>
    <rPh sb="30" eb="33">
      <t>シサンチ</t>
    </rPh>
    <phoneticPr fontId="17"/>
  </si>
  <si>
    <t>令和2年度</t>
    <rPh sb="0" eb="2">
      <t>レイワ</t>
    </rPh>
    <rPh sb="3" eb="5">
      <t>ネンド</t>
    </rPh>
    <phoneticPr fontId="17"/>
  </si>
  <si>
    <t>増減率（％）</t>
    <rPh sb="0" eb="3">
      <t>ゾウゲンリツ</t>
    </rPh>
    <phoneticPr fontId="17"/>
  </si>
  <si>
    <t>平成2年度</t>
    <rPh sb="0" eb="2">
      <t>ヘイセイ</t>
    </rPh>
    <rPh sb="3" eb="5">
      <t>ネンド</t>
    </rPh>
    <phoneticPr fontId="2"/>
  </si>
  <si>
    <t>平成3年度</t>
    <rPh sb="0" eb="2">
      <t>ヘイセイ</t>
    </rPh>
    <rPh sb="3" eb="5">
      <t>ネンド</t>
    </rPh>
    <phoneticPr fontId="2"/>
  </si>
  <si>
    <t>平成4年度</t>
    <rPh sb="0" eb="2">
      <t>ヘイセイ</t>
    </rPh>
    <rPh sb="3" eb="5">
      <t>ネンド</t>
    </rPh>
    <phoneticPr fontId="2"/>
  </si>
  <si>
    <t>平成5年度</t>
    <rPh sb="0" eb="2">
      <t>ヘイセイ</t>
    </rPh>
    <rPh sb="3" eb="5">
      <t>ネンド</t>
    </rPh>
    <phoneticPr fontId="2"/>
  </si>
  <si>
    <t>平成6年度</t>
    <rPh sb="0" eb="2">
      <t>ヘイセイ</t>
    </rPh>
    <rPh sb="3" eb="5">
      <t>ネンド</t>
    </rPh>
    <phoneticPr fontId="2"/>
  </si>
  <si>
    <t>平成7年度</t>
    <rPh sb="0" eb="2">
      <t>ヘイセイ</t>
    </rPh>
    <rPh sb="3" eb="5">
      <t>ネンド</t>
    </rPh>
    <phoneticPr fontId="2"/>
  </si>
  <si>
    <t>平成8年度</t>
    <rPh sb="0" eb="2">
      <t>ヘイセイ</t>
    </rPh>
    <rPh sb="3" eb="5">
      <t>ネンド</t>
    </rPh>
    <phoneticPr fontId="2"/>
  </si>
  <si>
    <t>平成9年度</t>
    <rPh sb="0" eb="2">
      <t>ヘイセイ</t>
    </rPh>
    <rPh sb="3" eb="5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</si>
  <si>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</si>
  <si>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</si>
  <si>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西脇市</t>
    <rPh sb="0" eb="3">
      <t>ニシワキシ</t>
    </rPh>
    <phoneticPr fontId="28"/>
  </si>
  <si>
    <t>三木市</t>
    <rPh sb="0" eb="3">
      <t>ミキシ</t>
    </rPh>
    <phoneticPr fontId="28"/>
  </si>
  <si>
    <t>加東市</t>
    <rPh sb="0" eb="2">
      <t>カトウ</t>
    </rPh>
    <rPh sb="2" eb="3">
      <t>シ</t>
    </rPh>
    <phoneticPr fontId="28"/>
  </si>
  <si>
    <t>多可町</t>
    <rPh sb="0" eb="1">
      <t>タ</t>
    </rPh>
    <rPh sb="1" eb="2">
      <t>カ</t>
    </rPh>
    <rPh sb="2" eb="3">
      <t>チョウ</t>
    </rPh>
    <phoneticPr fontId="28"/>
  </si>
  <si>
    <t>姫路市</t>
    <rPh sb="0" eb="3">
      <t>ヒメジシ</t>
    </rPh>
    <phoneticPr fontId="28"/>
  </si>
  <si>
    <t>神河町</t>
    <rPh sb="0" eb="1">
      <t>カミ</t>
    </rPh>
    <rPh sb="1" eb="2">
      <t>カワ</t>
    </rPh>
    <rPh sb="2" eb="3">
      <t>チョウ</t>
    </rPh>
    <phoneticPr fontId="28"/>
  </si>
  <si>
    <t>宍粟市</t>
    <rPh sb="0" eb="2">
      <t>シソウ</t>
    </rPh>
    <rPh sb="2" eb="3">
      <t>シ</t>
    </rPh>
    <phoneticPr fontId="2"/>
  </si>
  <si>
    <t>たつの市</t>
    <rPh sb="3" eb="4">
      <t>シ</t>
    </rPh>
    <phoneticPr fontId="28"/>
  </si>
  <si>
    <t>佐用町</t>
    <rPh sb="0" eb="3">
      <t>サヨウチョウ</t>
    </rPh>
    <phoneticPr fontId="28"/>
  </si>
  <si>
    <t>豊岡市</t>
    <rPh sb="0" eb="3">
      <t>トヨオカシ</t>
    </rPh>
    <phoneticPr fontId="2"/>
  </si>
  <si>
    <t>養父市</t>
    <rPh sb="0" eb="2">
      <t>ヤブ</t>
    </rPh>
    <rPh sb="2" eb="3">
      <t>シ</t>
    </rPh>
    <phoneticPr fontId="28"/>
  </si>
  <si>
    <t>朝来市</t>
    <rPh sb="0" eb="2">
      <t>アサゴ</t>
    </rPh>
    <rPh sb="2" eb="3">
      <t>シ</t>
    </rPh>
    <phoneticPr fontId="2"/>
  </si>
  <si>
    <t>香美町</t>
    <rPh sb="0" eb="2">
      <t>カミ</t>
    </rPh>
    <rPh sb="2" eb="3">
      <t>チョウ</t>
    </rPh>
    <phoneticPr fontId="2"/>
  </si>
  <si>
    <t>新温泉町</t>
    <rPh sb="0" eb="1">
      <t>シン</t>
    </rPh>
    <rPh sb="1" eb="4">
      <t>オンセンチョウ</t>
    </rPh>
    <phoneticPr fontId="28"/>
  </si>
  <si>
    <t>丹波市</t>
    <rPh sb="0" eb="2">
      <t>タンバ</t>
    </rPh>
    <rPh sb="2" eb="3">
      <t>シ</t>
    </rPh>
    <phoneticPr fontId="2"/>
  </si>
  <si>
    <t>洲本市</t>
    <rPh sb="0" eb="3">
      <t>スモトシ</t>
    </rPh>
    <phoneticPr fontId="28"/>
  </si>
  <si>
    <t>南あわじ市</t>
    <rPh sb="0" eb="1">
      <t>ミナミ</t>
    </rPh>
    <rPh sb="4" eb="5">
      <t>シ</t>
    </rPh>
    <phoneticPr fontId="2"/>
  </si>
  <si>
    <t>淡路市</t>
    <rPh sb="0" eb="2">
      <t>アワジ</t>
    </rPh>
    <rPh sb="2" eb="3">
      <t>シ</t>
    </rPh>
    <phoneticPr fontId="2"/>
  </si>
  <si>
    <t>（出所）兵庫県統計課「市町民経済計算試算値」</t>
    <rPh sb="1" eb="3">
      <t>シュッショ</t>
    </rPh>
    <rPh sb="4" eb="7">
      <t>ヒョウゴケン</t>
    </rPh>
    <rPh sb="7" eb="9">
      <t>トウケイ</t>
    </rPh>
    <rPh sb="9" eb="10">
      <t>カ</t>
    </rPh>
    <rPh sb="11" eb="13">
      <t>シチョウ</t>
    </rPh>
    <rPh sb="13" eb="14">
      <t>ミン</t>
    </rPh>
    <rPh sb="14" eb="16">
      <t>ケイザイ</t>
    </rPh>
    <rPh sb="16" eb="18">
      <t>ケイサン</t>
    </rPh>
    <rPh sb="18" eb="20">
      <t>シサン</t>
    </rPh>
    <rPh sb="20" eb="21">
      <t>アタイ</t>
    </rPh>
    <phoneticPr fontId="17"/>
  </si>
  <si>
    <t>被災12市</t>
    <rPh sb="0" eb="2">
      <t>ヒサイ</t>
    </rPh>
    <rPh sb="4" eb="5">
      <t>シ</t>
    </rPh>
    <phoneticPr fontId="17"/>
  </si>
  <si>
    <t>市町内総生産（実質：平成23年連鎖価格）</t>
    <rPh sb="0" eb="3">
      <t>シチョウナイ</t>
    </rPh>
    <rPh sb="3" eb="4">
      <t>ソウ</t>
    </rPh>
    <rPh sb="4" eb="6">
      <t>セイサン</t>
    </rPh>
    <rPh sb="7" eb="9">
      <t>ジッシツ</t>
    </rPh>
    <rPh sb="10" eb="12">
      <t>ヘイセイ</t>
    </rPh>
    <rPh sb="14" eb="15">
      <t>ネン</t>
    </rPh>
    <rPh sb="15" eb="17">
      <t>レンサ</t>
    </rPh>
    <rPh sb="17" eb="19">
      <t>カカク</t>
    </rPh>
    <phoneticPr fontId="17"/>
  </si>
  <si>
    <t>H30/H29</t>
    <phoneticPr fontId="17"/>
  </si>
  <si>
    <t>H31/H30</t>
    <phoneticPr fontId="17"/>
  </si>
  <si>
    <t>R2/H31</t>
    <phoneticPr fontId="17"/>
  </si>
  <si>
    <t xml:space="preserve">  </t>
    <phoneticPr fontId="17"/>
  </si>
  <si>
    <t xml:space="preserve"> </t>
    <phoneticPr fontId="17"/>
  </si>
  <si>
    <t>市町内総生産（支出側：名目、平成23年基準）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rPh sb="11" eb="12">
      <t>メイ</t>
    </rPh>
    <rPh sb="12" eb="13">
      <t>メ</t>
    </rPh>
    <rPh sb="14" eb="16">
      <t>ヘイセイ</t>
    </rPh>
    <rPh sb="18" eb="19">
      <t>ネン</t>
    </rPh>
    <rPh sb="19" eb="21">
      <t>キジュン</t>
    </rPh>
    <phoneticPr fontId="17"/>
  </si>
  <si>
    <t xml:space="preserve"> </t>
  </si>
  <si>
    <t xml:space="preserve"> </t>
    <phoneticPr fontId="1"/>
  </si>
  <si>
    <t>～令和元年12月</t>
    <rPh sb="1" eb="3">
      <t>レイワ</t>
    </rPh>
    <rPh sb="3" eb="4">
      <t>ガン</t>
    </rPh>
    <rPh sb="4" eb="5">
      <t>ネン</t>
    </rPh>
    <rPh sb="7" eb="8">
      <t>ガツ</t>
    </rPh>
    <phoneticPr fontId="17"/>
  </si>
  <si>
    <t>平成30年度市町別決算</t>
    <rPh sb="0" eb="2">
      <t>ヘイセイ</t>
    </rPh>
    <rPh sb="4" eb="6">
      <t>ネンド</t>
    </rPh>
    <rPh sb="6" eb="8">
      <t>シチョウ</t>
    </rPh>
    <rPh sb="8" eb="9">
      <t>ベツ</t>
    </rPh>
    <rPh sb="9" eb="11">
      <t>ケッサン</t>
    </rPh>
    <phoneticPr fontId="17"/>
  </si>
  <si>
    <t>令和2年1月</t>
    <rPh sb="0" eb="2">
      <t>レイワ</t>
    </rPh>
    <rPh sb="3" eb="4">
      <t>ネン</t>
    </rPh>
    <rPh sb="5" eb="6">
      <t>ガツ</t>
    </rPh>
    <phoneticPr fontId="17"/>
  </si>
  <si>
    <t>平成30年度（平成23年基準）</t>
    <rPh sb="0" eb="2">
      <t>ヘイセイ</t>
    </rPh>
    <rPh sb="4" eb="6">
      <t>ネンド</t>
    </rPh>
    <rPh sb="7" eb="9">
      <t>ヘイセイ</t>
    </rPh>
    <rPh sb="11" eb="12">
      <t>ネン</t>
    </rPh>
    <rPh sb="12" eb="14">
      <t>キジュン</t>
    </rPh>
    <phoneticPr fontId="17"/>
  </si>
  <si>
    <t>表2 令和元年度市町内総生産（支出側名目：平成23年基準）試算値</t>
    <rPh sb="0" eb="1">
      <t>ヒョウ</t>
    </rPh>
    <rPh sb="3" eb="5">
      <t>レイワ</t>
    </rPh>
    <rPh sb="5" eb="6">
      <t>ガン</t>
    </rPh>
    <rPh sb="6" eb="8">
      <t>ネンド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</si>
  <si>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 　R2/R1市町内総生産（支出側名目：平成23年基準）試算値</t>
    <rPh sb="0" eb="1">
      <t>ヒョウ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</si>
  <si>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令和元年度</t>
    <rPh sb="0" eb="2">
      <t>レイワ</t>
    </rPh>
    <rPh sb="2" eb="3">
      <t>ガン</t>
    </rPh>
    <rPh sb="3" eb="5">
      <t>ネンド</t>
    </rPh>
    <phoneticPr fontId="17"/>
  </si>
  <si>
    <t>丹波篠山市</t>
  </si>
  <si>
    <t>1</t>
  </si>
  <si>
    <t xml:space="preserve">  </t>
  </si>
  <si>
    <t>令和元年度</t>
    <rPh sb="0" eb="2">
      <t>レイワ</t>
    </rPh>
    <rPh sb="2" eb="3">
      <t>ガン</t>
    </rPh>
    <rPh sb="3" eb="5">
      <t>ネンド</t>
    </rPh>
    <phoneticPr fontId="21"/>
  </si>
  <si>
    <t>2020年6月推計</t>
    <rPh sb="4" eb="5">
      <t>ネン</t>
    </rPh>
    <rPh sb="6" eb="7">
      <t>ガツ</t>
    </rPh>
    <rPh sb="7" eb="9">
      <t>スイケイ</t>
    </rPh>
    <phoneticPr fontId="2"/>
  </si>
  <si>
    <t>2020年10月推計</t>
    <rPh sb="4" eb="5">
      <t>ネン</t>
    </rPh>
    <rPh sb="7" eb="8">
      <t>ガツ</t>
    </rPh>
    <rPh sb="8" eb="10">
      <t>スイケイ</t>
    </rPh>
    <phoneticPr fontId="2"/>
  </si>
  <si>
    <t>2020年12月推計</t>
    <rPh sb="4" eb="5">
      <t>ネン</t>
    </rPh>
    <rPh sb="7" eb="8">
      <t>ガツ</t>
    </rPh>
    <rPh sb="8" eb="10">
      <t>スイケイ</t>
    </rPh>
    <phoneticPr fontId="2"/>
  </si>
  <si>
    <t>2021年3月推計</t>
    <rPh sb="4" eb="5">
      <t>ネン</t>
    </rPh>
    <rPh sb="6" eb="7">
      <t>ガツ</t>
    </rPh>
    <rPh sb="7" eb="9">
      <t>スイケイ</t>
    </rPh>
    <phoneticPr fontId="2"/>
  </si>
  <si>
    <t>兵庫県立大学産学連携・研究推進機構　特任教授</t>
    <rPh sb="0" eb="2">
      <t>ヒョウゴ</t>
    </rPh>
    <rPh sb="2" eb="4">
      <t>ケンリツ</t>
    </rPh>
    <rPh sb="4" eb="6">
      <t>ダイガク</t>
    </rPh>
    <rPh sb="6" eb="8">
      <t>サンガク</t>
    </rPh>
    <rPh sb="8" eb="10">
      <t>レンケイ</t>
    </rPh>
    <rPh sb="11" eb="13">
      <t>ケンキュウ</t>
    </rPh>
    <rPh sb="13" eb="15">
      <t>スイシン</t>
    </rPh>
    <rPh sb="15" eb="17">
      <t>キコウ</t>
    </rPh>
    <rPh sb="18" eb="20">
      <t>トクニン</t>
    </rPh>
    <rPh sb="20" eb="22">
      <t>キョウジュ</t>
    </rPh>
    <phoneticPr fontId="1"/>
  </si>
  <si>
    <t xml:space="preserve">                                      (  TEL 県統計課 078-362-4123 　県立大学 078-795-5142)</t>
    <rPh sb="45" eb="46">
      <t>ケン</t>
    </rPh>
    <rPh sb="46" eb="48">
      <t>トウケイ</t>
    </rPh>
    <rPh sb="48" eb="49">
      <t>カ</t>
    </rPh>
    <rPh sb="64" eb="66">
      <t>ケンリツ</t>
    </rPh>
    <rPh sb="66" eb="68">
      <t>ダイガク</t>
    </rPh>
    <phoneticPr fontId="1"/>
  </si>
  <si>
    <t>　</t>
    <phoneticPr fontId="17"/>
  </si>
  <si>
    <t>①</t>
    <phoneticPr fontId="2"/>
  </si>
  <si>
    <t>②</t>
    <phoneticPr fontId="2"/>
  </si>
  <si>
    <t>①－⑤</t>
    <phoneticPr fontId="2"/>
  </si>
  <si>
    <t>③</t>
    <phoneticPr fontId="2"/>
  </si>
  <si>
    <t>②＋④</t>
    <phoneticPr fontId="2"/>
  </si>
  <si>
    <t>④</t>
    <phoneticPr fontId="2"/>
  </si>
  <si>
    <t>⑤</t>
    <phoneticPr fontId="17"/>
  </si>
  <si>
    <t>⑥</t>
    <phoneticPr fontId="2"/>
  </si>
  <si>
    <t>⑦</t>
    <phoneticPr fontId="2"/>
  </si>
  <si>
    <t>20-19</t>
    <phoneticPr fontId="17"/>
  </si>
  <si>
    <t>＋統計上の不突合</t>
    <phoneticPr fontId="17"/>
  </si>
  <si>
    <t>H26/H25</t>
    <phoneticPr fontId="17"/>
  </si>
  <si>
    <t>H27/H26</t>
    <phoneticPr fontId="17"/>
  </si>
  <si>
    <t>H28/H27</t>
    <phoneticPr fontId="17"/>
  </si>
  <si>
    <t>H29/H28</t>
    <phoneticPr fontId="17"/>
  </si>
  <si>
    <t>R1/H30</t>
    <phoneticPr fontId="17"/>
  </si>
  <si>
    <t>R2/R1</t>
    <phoneticPr fontId="17"/>
  </si>
  <si>
    <t>1</t>
    <phoneticPr fontId="17"/>
  </si>
  <si>
    <r>
      <t>―</t>
    </r>
    <r>
      <rPr>
        <sz val="22"/>
        <color theme="1"/>
        <rFont val="Century"/>
        <family val="1"/>
      </rPr>
      <t xml:space="preserve"> 2020</t>
    </r>
    <r>
      <rPr>
        <sz val="22"/>
        <color theme="1"/>
        <rFont val="ＭＳ 明朝"/>
        <family val="1"/>
        <charset val="128"/>
      </rPr>
      <t>年10月推計</t>
    </r>
    <r>
      <rPr>
        <sz val="22"/>
        <color theme="1"/>
        <rFont val="Century"/>
        <family val="1"/>
      </rPr>
      <t xml:space="preserve"> </t>
    </r>
    <r>
      <rPr>
        <sz val="22"/>
        <color theme="1"/>
        <rFont val="ＭＳ 明朝"/>
        <family val="1"/>
        <charset val="128"/>
      </rPr>
      <t>―</t>
    </r>
    <rPh sb="10" eb="12">
      <t>スイケイ</t>
    </rPh>
    <phoneticPr fontId="1"/>
  </si>
  <si>
    <t>令和2年10月</t>
    <rPh sb="0" eb="2">
      <t>レイワ</t>
    </rPh>
    <rPh sb="3" eb="4">
      <t>ネン</t>
    </rPh>
    <rPh sb="6" eb="7">
      <t>ガツ</t>
    </rPh>
    <phoneticPr fontId="17"/>
  </si>
  <si>
    <t>平成30年有形固定資産投資総額</t>
    <rPh sb="0" eb="2">
      <t>ヘイセイ</t>
    </rPh>
    <rPh sb="4" eb="5">
      <t>ネン</t>
    </rPh>
    <rPh sb="5" eb="7">
      <t>ユウケイ</t>
    </rPh>
    <rPh sb="7" eb="9">
      <t>コテイ</t>
    </rPh>
    <rPh sb="9" eb="11">
      <t>シサン</t>
    </rPh>
    <rPh sb="11" eb="13">
      <t>トウシ</t>
    </rPh>
    <rPh sb="13" eb="15">
      <t>ソウガク</t>
    </rPh>
    <phoneticPr fontId="17"/>
  </si>
  <si>
    <t>2019年工業統計調査</t>
    <rPh sb="4" eb="5">
      <t>ネン</t>
    </rPh>
    <rPh sb="5" eb="7">
      <t>コウギョウ</t>
    </rPh>
    <rPh sb="7" eb="9">
      <t>トウケイ</t>
    </rPh>
    <rPh sb="9" eb="11">
      <t>チョウサ</t>
    </rPh>
    <phoneticPr fontId="17"/>
  </si>
  <si>
    <t>令和2年9月</t>
    <rPh sb="0" eb="2">
      <t>レイワ</t>
    </rPh>
    <rPh sb="3" eb="4">
      <t>ネン</t>
    </rPh>
    <rPh sb="5" eb="6">
      <t>ガツ</t>
    </rPh>
    <phoneticPr fontId="17"/>
  </si>
  <si>
    <t>令和2年4-6月期</t>
    <rPh sb="0" eb="2">
      <t>レイワ</t>
    </rPh>
    <rPh sb="3" eb="4">
      <t>ネン</t>
    </rPh>
    <rPh sb="7" eb="8">
      <t>ツキ</t>
    </rPh>
    <rPh sb="8" eb="9">
      <t>キ</t>
    </rPh>
    <phoneticPr fontId="17"/>
  </si>
  <si>
    <t>令和2年11月</t>
    <rPh sb="0" eb="2">
      <t>レイワ</t>
    </rPh>
    <rPh sb="3" eb="4">
      <t>ネン</t>
    </rPh>
    <rPh sb="6" eb="7">
      <t>ガツ</t>
    </rPh>
    <phoneticPr fontId="17"/>
  </si>
  <si>
    <t>平成2年4-6月期</t>
    <rPh sb="0" eb="2">
      <t>ヘイセイ</t>
    </rPh>
    <rPh sb="3" eb="4">
      <t>ネン</t>
    </rPh>
    <rPh sb="7" eb="8">
      <t>ツキ</t>
    </rPh>
    <rPh sb="8" eb="9">
      <t>キ</t>
    </rPh>
    <phoneticPr fontId="17"/>
  </si>
  <si>
    <t>表　GDP（全国・兵庫県）の推移</t>
    <rPh sb="0" eb="1">
      <t>ヒョウ</t>
    </rPh>
    <rPh sb="6" eb="8">
      <t>ゼンコク</t>
    </rPh>
    <rPh sb="9" eb="12">
      <t>ヒョウゴケン</t>
    </rPh>
    <rPh sb="14" eb="16">
      <t>スイイ</t>
    </rPh>
    <phoneticPr fontId="21"/>
  </si>
  <si>
    <t>令和3年度</t>
    <rPh sb="0" eb="2">
      <t>レイワ</t>
    </rPh>
    <rPh sb="3" eb="5">
      <t>ネンド</t>
    </rPh>
    <phoneticPr fontId="21"/>
  </si>
  <si>
    <t>2021年度</t>
    <rPh sb="4" eb="6">
      <t>ネンド</t>
    </rPh>
    <phoneticPr fontId="21"/>
  </si>
  <si>
    <t>(出所)内閣府「国民経済計算」、「四半期別GDP速報」、「令和2年度年央試算」(令和2年7月30日)</t>
    <rPh sb="1" eb="3">
      <t>シュッショ</t>
    </rPh>
    <rPh sb="4" eb="7">
      <t>ナイカクフ</t>
    </rPh>
    <rPh sb="8" eb="10">
      <t>コクミン</t>
    </rPh>
    <rPh sb="10" eb="12">
      <t>ケイザイ</t>
    </rPh>
    <rPh sb="12" eb="14">
      <t>ケイサン</t>
    </rPh>
    <rPh sb="17" eb="20">
      <t>シハンキ</t>
    </rPh>
    <rPh sb="20" eb="21">
      <t>ベツ</t>
    </rPh>
    <rPh sb="24" eb="26">
      <t>ソクホウ</t>
    </rPh>
    <rPh sb="29" eb="31">
      <t>レイワ</t>
    </rPh>
    <rPh sb="32" eb="34">
      <t>ネンド</t>
    </rPh>
    <rPh sb="34" eb="36">
      <t>ネンオウ</t>
    </rPh>
    <rPh sb="36" eb="38">
      <t>シサン</t>
    </rPh>
    <rPh sb="40" eb="42">
      <t>レイワ</t>
    </rPh>
    <rPh sb="43" eb="44">
      <t>ネン</t>
    </rPh>
    <rPh sb="45" eb="46">
      <t>ガツ</t>
    </rPh>
    <rPh sb="48" eb="49">
      <t>ニチ</t>
    </rPh>
    <phoneticPr fontId="21"/>
  </si>
  <si>
    <t>　      兵庫県統計課「兵庫県民経済計算」、「四半期別兵庫県内GDP速報」、兵庫県立大学地域経済指標研究会試算（令和2年10月）</t>
    <rPh sb="7" eb="10">
      <t>ヒョウゴケン</t>
    </rPh>
    <rPh sb="10" eb="12">
      <t>トウケイ</t>
    </rPh>
    <rPh sb="12" eb="13">
      <t>カ</t>
    </rPh>
    <rPh sb="14" eb="16">
      <t>ヒョウゴ</t>
    </rPh>
    <rPh sb="16" eb="18">
      <t>ケンミン</t>
    </rPh>
    <rPh sb="18" eb="20">
      <t>ケイザイ</t>
    </rPh>
    <rPh sb="20" eb="22">
      <t>ケイサン</t>
    </rPh>
    <rPh sb="25" eb="28">
      <t>シハンキ</t>
    </rPh>
    <rPh sb="28" eb="29">
      <t>ベツ</t>
    </rPh>
    <rPh sb="29" eb="31">
      <t>ヒョウゴ</t>
    </rPh>
    <rPh sb="31" eb="33">
      <t>ケンナイ</t>
    </rPh>
    <rPh sb="36" eb="38">
      <t>ソクホウ</t>
    </rPh>
    <rPh sb="40" eb="42">
      <t>ヒョウゴ</t>
    </rPh>
    <rPh sb="42" eb="44">
      <t>ケンリツ</t>
    </rPh>
    <rPh sb="44" eb="46">
      <t>ダイガク</t>
    </rPh>
    <rPh sb="46" eb="48">
      <t>チイキ</t>
    </rPh>
    <rPh sb="48" eb="50">
      <t>ケイザイ</t>
    </rPh>
    <rPh sb="50" eb="52">
      <t>シヒョウ</t>
    </rPh>
    <rPh sb="52" eb="55">
      <t>ケンキュウカイ</t>
    </rPh>
    <rPh sb="55" eb="57">
      <t>シサン</t>
    </rPh>
    <rPh sb="58" eb="60">
      <t>レイワ</t>
    </rPh>
    <rPh sb="61" eb="62">
      <t>ネン</t>
    </rPh>
    <rPh sb="64" eb="65">
      <t>ツキ</t>
    </rPh>
    <phoneticPr fontId="21"/>
  </si>
  <si>
    <t>表 　令和3年度市町内総生産（支出側名目：平成23年基準）試算値</t>
    <rPh sb="0" eb="1">
      <t>ヒョウ</t>
    </rPh>
    <rPh sb="3" eb="5">
      <t>レイワ</t>
    </rPh>
    <rPh sb="6" eb="8">
      <t>ネンド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</si>
  <si>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 　R3/R2市町内総生産（支出側名目：平成23年基準）試算値</t>
    <rPh sb="0" eb="1">
      <t>ヒョウ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</si>
  <si>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　市町内総生産（実質：平成23年連鎖価格）</t>
    <rPh sb="0" eb="1">
      <t>ヒョウ</t>
    </rPh>
    <rPh sb="2" eb="5">
      <t>シチョウナイ</t>
    </rPh>
    <rPh sb="5" eb="6">
      <t>ソウ</t>
    </rPh>
    <rPh sb="6" eb="8">
      <t>セイサン</t>
    </rPh>
    <rPh sb="9" eb="11">
      <t>ジッシツ</t>
    </rPh>
    <rPh sb="12" eb="14">
      <t>ヘイセイ</t>
    </rPh>
    <rPh sb="16" eb="17">
      <t>ネン</t>
    </rPh>
    <rPh sb="17" eb="19">
      <t>レンサ</t>
    </rPh>
    <rPh sb="19" eb="21">
      <t>カカク</t>
    </rPh>
    <phoneticPr fontId="17"/>
  </si>
  <si>
    <t>令和3年度</t>
    <rPh sb="0" eb="2">
      <t>レイワ</t>
    </rPh>
    <rPh sb="3" eb="5">
      <t>ネンド</t>
    </rPh>
    <phoneticPr fontId="17"/>
  </si>
  <si>
    <t>R3/R2</t>
    <phoneticPr fontId="17"/>
  </si>
  <si>
    <t xml:space="preserve">  　　　　　　　    2020/11/16</t>
    <phoneticPr fontId="2"/>
  </si>
  <si>
    <r>
      <t>　　　　　　　　　</t>
    </r>
    <r>
      <rPr>
        <sz val="16"/>
        <rFont val="ＭＳ Ｐゴシック"/>
        <family val="3"/>
        <charset val="128"/>
      </rPr>
      <t>2019年度の動向と2020年度/2021年度の見込</t>
    </r>
    <rPh sb="23" eb="25">
      <t>ネンド</t>
    </rPh>
    <rPh sb="30" eb="32">
      <t>ネンド</t>
    </rPh>
    <rPh sb="33" eb="35">
      <t>ミコ</t>
    </rPh>
    <phoneticPr fontId="2"/>
  </si>
  <si>
    <t xml:space="preserve"> </t>
    <phoneticPr fontId="1"/>
  </si>
  <si>
    <t>2019年度の兵庫県経済を振り返ると、年度前半の動きに関しては、中国経済減</t>
    <rPh sb="27" eb="28">
      <t>カン</t>
    </rPh>
    <rPh sb="32" eb="34">
      <t>チュウゴク</t>
    </rPh>
    <rPh sb="34" eb="36">
      <t>ケイザイ</t>
    </rPh>
    <rPh sb="36" eb="37">
      <t>ゲン</t>
    </rPh>
    <phoneticPr fontId="1"/>
  </si>
  <si>
    <t>速の影響など外需の動きが弱まった一方、内需は前年度に続き底堅さを保った。</t>
    <rPh sb="9" eb="10">
      <t>ウゴ</t>
    </rPh>
    <rPh sb="22" eb="25">
      <t>ゼンネンド</t>
    </rPh>
    <rPh sb="26" eb="27">
      <t>ツヅ</t>
    </rPh>
    <rPh sb="32" eb="33">
      <t>タモ</t>
    </rPh>
    <phoneticPr fontId="1"/>
  </si>
  <si>
    <t>個人消費が10連休となったGW時の寄与や、前例に比べ小幅であったものの消</t>
    <rPh sb="15" eb="16">
      <t>ジ</t>
    </rPh>
    <rPh sb="17" eb="19">
      <t>キヨ</t>
    </rPh>
    <rPh sb="21" eb="23">
      <t>ゼンレイ</t>
    </rPh>
    <rPh sb="24" eb="25">
      <t>クラ</t>
    </rPh>
    <rPh sb="26" eb="28">
      <t>コハバ</t>
    </rPh>
    <phoneticPr fontId="1"/>
  </si>
  <si>
    <t>費増税前の駆け込み需要もあって堅調に推移した。企業部門は、人手不足への</t>
    <rPh sb="15" eb="17">
      <t>ケンチョウ</t>
    </rPh>
    <rPh sb="18" eb="20">
      <t>スイイ</t>
    </rPh>
    <phoneticPr fontId="1"/>
  </si>
  <si>
    <t>対応などで域内における設備投資の増加基調が持続した。</t>
    <rPh sb="21" eb="23">
      <t>ジゾク</t>
    </rPh>
    <phoneticPr fontId="1"/>
  </si>
  <si>
    <t>　もっとも、年度後半になると、消費増税前の駆け込み需要の反動から、個人消</t>
    <rPh sb="28" eb="30">
      <t>ハンドウ</t>
    </rPh>
    <rPh sb="33" eb="35">
      <t>コジン</t>
    </rPh>
    <rPh sb="35" eb="36">
      <t>ショウ</t>
    </rPh>
    <phoneticPr fontId="1"/>
  </si>
  <si>
    <t>費や設備投資が減速した。駆け込み需要が小幅であった分、その反動減も限定</t>
    <phoneticPr fontId="1"/>
  </si>
  <si>
    <t>的であったものの、年度末にかけ、新型コロナウイルスの広がりから、インバンド</t>
    <phoneticPr fontId="1"/>
  </si>
  <si>
    <t>　2020年度（令和２年度）の兵庫県経済は、期初から新型コロナの影響により、</t>
    <rPh sb="8" eb="10">
      <t>レイワ</t>
    </rPh>
    <rPh sb="22" eb="24">
      <t>キショ</t>
    </rPh>
    <rPh sb="32" eb="34">
      <t>エイキョウ</t>
    </rPh>
    <phoneticPr fontId="1"/>
  </si>
  <si>
    <t>大幅な縮小となった。外出自粛、雇用機会の喪失に伴い個人消費が減小した。</t>
    <phoneticPr fontId="1"/>
  </si>
  <si>
    <t>企業部門も、前年から計画されていた設備投資の動きはあるものの、製造業</t>
    <rPh sb="0" eb="2">
      <t>キギョウ</t>
    </rPh>
    <rPh sb="2" eb="4">
      <t>ブモン</t>
    </rPh>
    <rPh sb="6" eb="8">
      <t>ゼンネン</t>
    </rPh>
    <rPh sb="10" eb="12">
      <t>ケイカク</t>
    </rPh>
    <rPh sb="17" eb="19">
      <t>セツビ</t>
    </rPh>
    <rPh sb="19" eb="21">
      <t>トウシ</t>
    </rPh>
    <rPh sb="22" eb="23">
      <t>ウゴ</t>
    </rPh>
    <rPh sb="31" eb="34">
      <t>セイゾウギョウ</t>
    </rPh>
    <phoneticPr fontId="1"/>
  </si>
  <si>
    <t>を主体に減益が続いた。外需に関しても、世界的な流行を背景に、輸出が停</t>
    <rPh sb="7" eb="8">
      <t>ツヅ</t>
    </rPh>
    <rPh sb="11" eb="13">
      <t>ガイジュ</t>
    </rPh>
    <rPh sb="14" eb="15">
      <t>カン</t>
    </rPh>
    <phoneticPr fontId="1"/>
  </si>
  <si>
    <t>滞し、海外との行き来が制限されるなか、インバンド需要がほぼゼロとなった。</t>
    <phoneticPr fontId="1"/>
  </si>
  <si>
    <t>緊急事態宣言の解除以後は、家計や企業の活動が出てはいるものの、第２</t>
    <rPh sb="9" eb="11">
      <t>イゴ</t>
    </rPh>
    <phoneticPr fontId="1"/>
  </si>
  <si>
    <t>波、第３波の到来と、先行き不透明な状態が続いており、回復ペースは鈍い。</t>
    <rPh sb="0" eb="1">
      <t>ナミ</t>
    </rPh>
    <rPh sb="2" eb="3">
      <t>ダイ</t>
    </rPh>
    <rPh sb="4" eb="5">
      <t>ナミ</t>
    </rPh>
    <rPh sb="6" eb="8">
      <t>トウライ</t>
    </rPh>
    <rPh sb="10" eb="12">
      <t>サキユ</t>
    </rPh>
    <rPh sb="13" eb="16">
      <t>フトウメイ</t>
    </rPh>
    <rPh sb="17" eb="19">
      <t>ジョウタイ</t>
    </rPh>
    <rPh sb="20" eb="21">
      <t>ツヅ</t>
    </rPh>
    <rPh sb="26" eb="28">
      <t>カイフク</t>
    </rPh>
    <phoneticPr fontId="1"/>
  </si>
  <si>
    <t>通しである。</t>
    <rPh sb="0" eb="1">
      <t>トオ</t>
    </rPh>
    <phoneticPr fontId="1"/>
  </si>
  <si>
    <t>このため2020年度のＧＲＰ（実質値）は、前年度に比べマイナスにとどまる見</t>
    <phoneticPr fontId="1"/>
  </si>
  <si>
    <t>　2021年度（令和３年度）の兵庫県経済は、個人消費は、自粛ムード、３密の</t>
    <rPh sb="22" eb="24">
      <t>コジン</t>
    </rPh>
    <rPh sb="24" eb="26">
      <t>ショウヒ</t>
    </rPh>
    <rPh sb="28" eb="30">
      <t>ジシュク</t>
    </rPh>
    <rPh sb="35" eb="36">
      <t>ミツ</t>
    </rPh>
    <phoneticPr fontId="1"/>
  </si>
  <si>
    <t>回避といった感染防止策など下押し圧力が継続し、低調に推移。雇用環境、</t>
    <rPh sb="6" eb="8">
      <t>カンセン</t>
    </rPh>
    <rPh sb="8" eb="10">
      <t>ボウシ</t>
    </rPh>
    <rPh sb="10" eb="11">
      <t>サク</t>
    </rPh>
    <rPh sb="13" eb="15">
      <t>シタオ</t>
    </rPh>
    <rPh sb="16" eb="18">
      <t>アツリョク</t>
    </rPh>
    <rPh sb="19" eb="21">
      <t>ケイゾク</t>
    </rPh>
    <rPh sb="23" eb="25">
      <t>テイチョウ</t>
    </rPh>
    <rPh sb="26" eb="28">
      <t>スイイ</t>
    </rPh>
    <rPh sb="29" eb="33">
      <t>コヨウカンキョウ</t>
    </rPh>
    <phoneticPr fontId="1"/>
  </si>
  <si>
    <t>所得環境も厳しい状況が続こう。諸外国の経済活動も足取りが鈍いなか、貿</t>
    <rPh sb="5" eb="6">
      <t>キビ</t>
    </rPh>
    <rPh sb="8" eb="10">
      <t>ジョウキョウ</t>
    </rPh>
    <rPh sb="11" eb="12">
      <t>ツヅ</t>
    </rPh>
    <rPh sb="15" eb="18">
      <t>ショガイコク</t>
    </rPh>
    <rPh sb="19" eb="21">
      <t>ケイザイ</t>
    </rPh>
    <rPh sb="21" eb="23">
      <t>カツドウ</t>
    </rPh>
    <rPh sb="24" eb="26">
      <t>アシド</t>
    </rPh>
    <rPh sb="28" eb="29">
      <t>ニブ</t>
    </rPh>
    <phoneticPr fontId="1"/>
  </si>
  <si>
    <t>易取引の回復に時間を要すると見込まれる。ＧＲＰ（実質値）は、大きなマイナ</t>
    <rPh sb="10" eb="11">
      <t>ヨウ</t>
    </rPh>
    <rPh sb="14" eb="16">
      <t>ミコ</t>
    </rPh>
    <rPh sb="30" eb="31">
      <t>オオ</t>
    </rPh>
    <phoneticPr fontId="1"/>
  </si>
  <si>
    <t>スとなった2020年度に比べ持ち直すものの、2019年度の水準までには至ら</t>
    <rPh sb="14" eb="15">
      <t>モ</t>
    </rPh>
    <rPh sb="16" eb="17">
      <t>ナオ</t>
    </rPh>
    <rPh sb="26" eb="28">
      <t>ネンド</t>
    </rPh>
    <rPh sb="29" eb="31">
      <t>スイジュン</t>
    </rPh>
    <rPh sb="35" eb="36">
      <t>イタ</t>
    </rPh>
    <phoneticPr fontId="1"/>
  </si>
  <si>
    <t>ず、安定した動きを取り戻すのは2022年度以降になると見込まれる。</t>
    <phoneticPr fontId="1"/>
  </si>
  <si>
    <t>消費の大幅な下振れ、商業施設における自粛営業など、消費の低迷度合いが</t>
    <phoneticPr fontId="1"/>
  </si>
  <si>
    <t>増した。2019年度を通じてのＧＲＰ（実質値）は、前年度に比べほぼ同水準を維</t>
    <rPh sb="33" eb="34">
      <t>ドウ</t>
    </rPh>
    <rPh sb="34" eb="36">
      <t>スイジュン</t>
    </rPh>
    <phoneticPr fontId="1"/>
  </si>
  <si>
    <t>持した。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</si>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</sst>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;&quot;▲ &quot;#,##0.00"/>
    <numFmt numFmtId="177" formatCode="#,##0.0;&quot;▲ &quot;#,##0.0"/>
    <numFmt numFmtId="178" formatCode="#,##0;&quot;▲ &quot;#,##0"/>
    <numFmt numFmtId="179" formatCode="#,##0_ "/>
    <numFmt numFmtId="180" formatCode="0_);[Red]\(0\)"/>
    <numFmt numFmtId="181" formatCode="0.0;&quot;▲ &quot;0.0"/>
    <numFmt numFmtId="182" formatCode="#,##0.0;[Red]\-#,##0.0"/>
    <numFmt numFmtId="183" formatCode="0_ "/>
    <numFmt numFmtId="184" formatCode="0;&quot;▲ &quot;0"/>
    <numFmt numFmtId="185" formatCode="#&quot;¥&quot;\!\ ###&quot;¥&quot;\!\ ##0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222222"/>
      <name val="Arial"/>
      <family val="2"/>
    </font>
    <font>
      <sz val="10"/>
      <name val="Arial"/>
      <family val="2"/>
    </font>
    <font>
      <sz val="10.5"/>
      <color theme="1"/>
      <name val="Century"/>
      <family val="1"/>
    </font>
    <font>
      <sz val="3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2"/>
      <color theme="1"/>
      <name val="Century"/>
      <family val="1"/>
    </font>
    <font>
      <b/>
      <sz val="10"/>
      <color rgb="FF22222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7"/>
      <name val="明朝"/>
      <family val="1"/>
      <charset val="128"/>
    </font>
    <font>
      <sz val="10.5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明朝"/>
      <family val="1"/>
      <charset val="128"/>
    </font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游ゴシック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6" fillId="0" borderId="0"/>
    <xf numFmtId="0" fontId="3" fillId="0" borderId="0"/>
    <xf numFmtId="0" fontId="19" fillId="0" borderId="0"/>
    <xf numFmtId="0" fontId="23" fillId="0" borderId="0"/>
    <xf numFmtId="37" fontId="27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1" fillId="0" borderId="0"/>
    <xf numFmtId="38" fontId="32" fillId="0" borderId="0" applyFont="0" applyFill="0" applyBorder="0" applyAlignment="0" applyProtection="0">
      <alignment vertical="center"/>
    </xf>
  </cellStyleXfs>
  <cellXfs count="4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 applyBorder="1">
      <alignment vertical="center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horizontal="justify" vertical="center"/>
    </xf>
    <xf numFmtId="58" fontId="9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4" fillId="2" borderId="0" xfId="0" applyFont="1" applyFill="1" applyBorder="1">
      <alignment vertical="center"/>
    </xf>
    <xf numFmtId="0" fontId="0" fillId="2" borderId="25" xfId="0" applyFont="1" applyFill="1" applyBorder="1" applyAlignment="1">
      <alignment horizontal="center" vertical="center"/>
    </xf>
    <xf numFmtId="31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1" fontId="0" fillId="2" borderId="21" xfId="0" applyNumberFormat="1" applyFill="1" applyBorder="1" applyAlignment="1">
      <alignment horizontal="center" vertical="center"/>
    </xf>
    <xf numFmtId="0" fontId="18" fillId="0" borderId="0" xfId="0" applyFont="1" applyAlignment="1"/>
    <xf numFmtId="0" fontId="18" fillId="2" borderId="0" xfId="0" applyFont="1" applyFill="1" applyBorder="1" applyAlignment="1"/>
    <xf numFmtId="0" fontId="4" fillId="2" borderId="0" xfId="0" applyFont="1" applyFill="1" applyBorder="1" applyAlignment="1"/>
    <xf numFmtId="0" fontId="3" fillId="2" borderId="0" xfId="0" applyFont="1" applyFill="1" applyAlignment="1"/>
    <xf numFmtId="0" fontId="3" fillId="0" borderId="0" xfId="0" applyFont="1" applyAlignment="1"/>
    <xf numFmtId="0" fontId="3" fillId="2" borderId="25" xfId="3" applyNumberFormat="1" applyFont="1" applyFill="1" applyBorder="1"/>
    <xf numFmtId="0" fontId="3" fillId="2" borderId="26" xfId="3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vertical="top" wrapText="1"/>
    </xf>
    <xf numFmtId="0" fontId="18" fillId="2" borderId="26" xfId="0" applyFont="1" applyFill="1" applyBorder="1" applyAlignment="1">
      <alignment vertical="top" wrapText="1"/>
    </xf>
    <xf numFmtId="0" fontId="3" fillId="2" borderId="15" xfId="3" applyNumberFormat="1" applyFont="1" applyFill="1" applyBorder="1"/>
    <xf numFmtId="0" fontId="3" fillId="2" borderId="5" xfId="3" applyNumberFormat="1" applyFont="1" applyFill="1" applyBorder="1"/>
    <xf numFmtId="0" fontId="18" fillId="2" borderId="25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 wrapText="1"/>
    </xf>
    <xf numFmtId="0" fontId="18" fillId="2" borderId="0" xfId="0" quotePrefix="1" applyFont="1" applyFill="1" applyBorder="1" applyAlignment="1">
      <alignment vertical="top" wrapText="1"/>
    </xf>
    <xf numFmtId="0" fontId="3" fillId="2" borderId="6" xfId="3" applyNumberFormat="1" applyFont="1" applyFill="1" applyBorder="1"/>
    <xf numFmtId="49" fontId="4" fillId="2" borderId="7" xfId="3" applyNumberFormat="1" applyFont="1" applyFill="1" applyBorder="1"/>
    <xf numFmtId="178" fontId="3" fillId="2" borderId="7" xfId="0" applyNumberFormat="1" applyFont="1" applyFill="1" applyBorder="1" applyAlignment="1"/>
    <xf numFmtId="178" fontId="3" fillId="2" borderId="20" xfId="0" applyNumberFormat="1" applyFont="1" applyFill="1" applyBorder="1" applyAlignment="1"/>
    <xf numFmtId="179" fontId="3" fillId="2" borderId="15" xfId="3" applyNumberFormat="1" applyFont="1" applyFill="1" applyBorder="1"/>
    <xf numFmtId="0" fontId="3" fillId="2" borderId="0" xfId="0" applyFont="1" applyFill="1" applyBorder="1" applyAlignment="1"/>
    <xf numFmtId="178" fontId="3" fillId="2" borderId="0" xfId="0" applyNumberFormat="1" applyFont="1" applyFill="1" applyBorder="1" applyAlignment="1"/>
    <xf numFmtId="178" fontId="3" fillId="2" borderId="5" xfId="0" applyNumberFormat="1" applyFont="1" applyFill="1" applyBorder="1" applyAlignment="1"/>
    <xf numFmtId="179" fontId="3" fillId="2" borderId="22" xfId="3" applyNumberFormat="1" applyFont="1" applyFill="1" applyBorder="1"/>
    <xf numFmtId="0" fontId="3" fillId="2" borderId="2" xfId="0" applyFont="1" applyFill="1" applyBorder="1" applyAlignment="1"/>
    <xf numFmtId="178" fontId="3" fillId="2" borderId="2" xfId="0" applyNumberFormat="1" applyFont="1" applyFill="1" applyBorder="1" applyAlignment="1"/>
    <xf numFmtId="178" fontId="3" fillId="2" borderId="11" xfId="0" applyNumberFormat="1" applyFont="1" applyFill="1" applyBorder="1" applyAlignment="1"/>
    <xf numFmtId="49" fontId="4" fillId="2" borderId="20" xfId="3" applyNumberFormat="1" applyFont="1" applyFill="1" applyBorder="1"/>
    <xf numFmtId="178" fontId="3" fillId="2" borderId="15" xfId="0" applyNumberFormat="1" applyFont="1" applyFill="1" applyBorder="1" applyAlignment="1"/>
    <xf numFmtId="178" fontId="3" fillId="2" borderId="22" xfId="0" applyNumberFormat="1" applyFont="1" applyFill="1" applyBorder="1" applyAlignment="1"/>
    <xf numFmtId="0" fontId="3" fillId="2" borderId="1" xfId="3" applyNumberFormat="1" applyFont="1" applyFill="1" applyBorder="1" applyAlignment="1">
      <alignment horizontal="right"/>
    </xf>
    <xf numFmtId="0" fontId="3" fillId="2" borderId="22" xfId="3" applyNumberFormat="1" applyFont="1" applyFill="1" applyBorder="1"/>
    <xf numFmtId="0" fontId="3" fillId="2" borderId="2" xfId="3" applyNumberFormat="1" applyFont="1" applyFill="1" applyBorder="1"/>
    <xf numFmtId="0" fontId="3" fillId="2" borderId="5" xfId="0" applyFont="1" applyFill="1" applyBorder="1" applyAlignment="1"/>
    <xf numFmtId="0" fontId="3" fillId="2" borderId="11" xfId="0" applyFont="1" applyFill="1" applyBorder="1" applyAlignment="1"/>
    <xf numFmtId="180" fontId="3" fillId="2" borderId="25" xfId="0" applyNumberFormat="1" applyFont="1" applyFill="1" applyBorder="1" applyAlignment="1">
      <alignment vertical="center"/>
    </xf>
    <xf numFmtId="180" fontId="3" fillId="2" borderId="1" xfId="0" applyNumberFormat="1" applyFont="1" applyFill="1" applyBorder="1" applyAlignment="1">
      <alignment vertical="center"/>
    </xf>
    <xf numFmtId="0" fontId="3" fillId="2" borderId="25" xfId="0" applyFont="1" applyFill="1" applyBorder="1" applyAlignment="1"/>
    <xf numFmtId="0" fontId="3" fillId="2" borderId="1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/>
    <xf numFmtId="0" fontId="3" fillId="2" borderId="2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4" fillId="2" borderId="0" xfId="3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180" fontId="3" fillId="0" borderId="1" xfId="0" applyNumberFormat="1" applyFont="1" applyBorder="1" applyAlignment="1">
      <alignment vertical="center"/>
    </xf>
    <xf numFmtId="0" fontId="22" fillId="0" borderId="0" xfId="0" applyFont="1" applyAlignment="1"/>
    <xf numFmtId="0" fontId="22" fillId="2" borderId="0" xfId="0" applyFont="1" applyFill="1" applyAlignment="1"/>
    <xf numFmtId="184" fontId="22" fillId="2" borderId="1" xfId="0" applyNumberFormat="1" applyFont="1" applyFill="1" applyBorder="1" applyAlignment="1"/>
    <xf numFmtId="0" fontId="22" fillId="0" borderId="0" xfId="0" applyFont="1" applyBorder="1" applyAlignment="1"/>
    <xf numFmtId="0" fontId="22" fillId="2" borderId="0" xfId="0" applyFont="1" applyFill="1" applyBorder="1" applyAlignment="1"/>
    <xf numFmtId="0" fontId="22" fillId="2" borderId="2" xfId="0" applyFont="1" applyFill="1" applyBorder="1" applyAlignment="1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25" fillId="4" borderId="0" xfId="0" quotePrefix="1" applyFont="1" applyFill="1" applyAlignment="1">
      <alignment horizontal="right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11" xfId="0" applyFill="1" applyBorder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12" fillId="2" borderId="0" xfId="0" applyFont="1" applyFill="1">
      <alignment vertical="center"/>
    </xf>
    <xf numFmtId="178" fontId="3" fillId="2" borderId="6" xfId="0" applyNumberFormat="1" applyFont="1" applyFill="1" applyBorder="1" applyAlignment="1"/>
    <xf numFmtId="0" fontId="3" fillId="2" borderId="11" xfId="3" applyNumberFormat="1" applyFont="1" applyFill="1" applyBorder="1"/>
    <xf numFmtId="0" fontId="3" fillId="2" borderId="5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0" xfId="0" quotePrefix="1" applyFont="1" applyFill="1" applyAlignment="1">
      <alignment horizontal="right"/>
    </xf>
    <xf numFmtId="177" fontId="18" fillId="0" borderId="0" xfId="8" applyNumberFormat="1" applyFont="1"/>
    <xf numFmtId="38" fontId="18" fillId="2" borderId="1" xfId="8" applyFont="1" applyFill="1" applyBorder="1" applyAlignment="1">
      <alignment vertical="center"/>
    </xf>
    <xf numFmtId="38" fontId="18" fillId="2" borderId="0" xfId="8" applyFont="1" applyFill="1" applyBorder="1" applyAlignment="1">
      <alignment vertical="center"/>
    </xf>
    <xf numFmtId="38" fontId="18" fillId="0" borderId="0" xfId="8" applyFont="1"/>
    <xf numFmtId="177" fontId="18" fillId="2" borderId="10" xfId="8" applyNumberFormat="1" applyFont="1" applyFill="1" applyBorder="1" applyAlignment="1">
      <alignment vertical="center"/>
    </xf>
    <xf numFmtId="182" fontId="18" fillId="3" borderId="0" xfId="8" applyNumberFormat="1" applyFont="1" applyFill="1"/>
    <xf numFmtId="38" fontId="18" fillId="2" borderId="13" xfId="8" applyFont="1" applyFill="1" applyBorder="1" applyAlignment="1">
      <alignment vertical="center"/>
    </xf>
    <xf numFmtId="38" fontId="18" fillId="2" borderId="15" xfId="8" applyFont="1" applyFill="1" applyBorder="1" applyAlignment="1">
      <alignment vertical="center"/>
    </xf>
    <xf numFmtId="38" fontId="18" fillId="2" borderId="30" xfId="8" applyFont="1" applyFill="1" applyBorder="1" applyAlignment="1">
      <alignment vertical="center"/>
    </xf>
    <xf numFmtId="38" fontId="18" fillId="2" borderId="43" xfId="8" applyFont="1" applyFill="1" applyBorder="1" applyAlignment="1">
      <alignment vertical="center"/>
    </xf>
    <xf numFmtId="177" fontId="18" fillId="2" borderId="9" xfId="8" applyNumberFormat="1" applyFont="1" applyFill="1" applyBorder="1" applyAlignment="1">
      <alignment vertical="center"/>
    </xf>
    <xf numFmtId="177" fontId="18" fillId="2" borderId="2" xfId="8" applyNumberFormat="1" applyFont="1" applyFill="1" applyBorder="1" applyAlignment="1">
      <alignment vertical="center"/>
    </xf>
    <xf numFmtId="177" fontId="18" fillId="2" borderId="22" xfId="8" applyNumberFormat="1" applyFont="1" applyFill="1" applyBorder="1" applyAlignment="1">
      <alignment vertical="center"/>
    </xf>
    <xf numFmtId="177" fontId="18" fillId="2" borderId="41" xfId="8" applyNumberFormat="1" applyFont="1" applyFill="1" applyBorder="1" applyAlignment="1">
      <alignment vertical="center"/>
    </xf>
    <xf numFmtId="38" fontId="18" fillId="2" borderId="17" xfId="8" applyFont="1" applyFill="1" applyBorder="1" applyAlignment="1">
      <alignment vertical="center"/>
    </xf>
    <xf numFmtId="38" fontId="18" fillId="2" borderId="14" xfId="8" applyFont="1" applyFill="1" applyBorder="1" applyAlignment="1">
      <alignment vertical="center"/>
    </xf>
    <xf numFmtId="38" fontId="18" fillId="2" borderId="3" xfId="8" applyFont="1" applyFill="1" applyBorder="1" applyAlignment="1">
      <alignment vertical="center"/>
    </xf>
    <xf numFmtId="38" fontId="18" fillId="2" borderId="25" xfId="8" applyFont="1" applyFill="1" applyBorder="1" applyAlignment="1">
      <alignment vertical="center"/>
    </xf>
    <xf numFmtId="38" fontId="18" fillId="2" borderId="39" xfId="8" applyFont="1" applyFill="1" applyBorder="1" applyAlignment="1">
      <alignment vertical="center"/>
    </xf>
    <xf numFmtId="38" fontId="18" fillId="2" borderId="4" xfId="8" applyFont="1" applyFill="1" applyBorder="1" applyAlignment="1">
      <alignment vertical="center"/>
    </xf>
    <xf numFmtId="177" fontId="18" fillId="2" borderId="44" xfId="8" applyNumberFormat="1" applyFont="1" applyFill="1" applyBorder="1" applyAlignment="1">
      <alignment vertical="center"/>
    </xf>
    <xf numFmtId="177" fontId="18" fillId="2" borderId="24" xfId="8" applyNumberFormat="1" applyFont="1" applyFill="1" applyBorder="1" applyAlignment="1">
      <alignment vertical="center"/>
    </xf>
    <xf numFmtId="177" fontId="18" fillId="2" borderId="35" xfId="8" applyNumberFormat="1" applyFont="1" applyFill="1" applyBorder="1" applyAlignment="1">
      <alignment vertical="center"/>
    </xf>
    <xf numFmtId="177" fontId="18" fillId="2" borderId="18" xfId="8" applyNumberFormat="1" applyFont="1" applyFill="1" applyBorder="1" applyAlignment="1">
      <alignment vertical="center"/>
    </xf>
    <xf numFmtId="177" fontId="18" fillId="2" borderId="23" xfId="8" applyNumberFormat="1" applyFont="1" applyFill="1" applyBorder="1" applyAlignment="1">
      <alignment vertical="center"/>
    </xf>
    <xf numFmtId="38" fontId="18" fillId="2" borderId="46" xfId="8" applyFont="1" applyFill="1" applyBorder="1" applyAlignment="1">
      <alignment vertical="center"/>
    </xf>
    <xf numFmtId="177" fontId="18" fillId="2" borderId="11" xfId="8" applyNumberFormat="1" applyFont="1" applyFill="1" applyBorder="1" applyAlignment="1">
      <alignment vertical="center"/>
    </xf>
    <xf numFmtId="38" fontId="18" fillId="2" borderId="5" xfId="8" applyFont="1" applyFill="1" applyBorder="1" applyAlignment="1">
      <alignment vertical="center"/>
    </xf>
    <xf numFmtId="38" fontId="18" fillId="2" borderId="26" xfId="8" applyFont="1" applyFill="1" applyBorder="1" applyAlignment="1">
      <alignment vertical="center"/>
    </xf>
    <xf numFmtId="177" fontId="18" fillId="2" borderId="42" xfId="8" applyNumberFormat="1" applyFont="1" applyFill="1" applyBorder="1" applyAlignment="1">
      <alignment vertical="center"/>
    </xf>
    <xf numFmtId="38" fontId="18" fillId="2" borderId="51" xfId="8" applyFont="1" applyFill="1" applyBorder="1" applyAlignment="1">
      <alignment vertical="center"/>
    </xf>
    <xf numFmtId="38" fontId="18" fillId="2" borderId="32" xfId="8" applyFont="1" applyFill="1" applyBorder="1" applyAlignment="1">
      <alignment vertical="center"/>
    </xf>
    <xf numFmtId="38" fontId="18" fillId="2" borderId="45" xfId="8" applyFont="1" applyFill="1" applyBorder="1" applyAlignment="1">
      <alignment vertical="center"/>
    </xf>
    <xf numFmtId="0" fontId="16" fillId="2" borderId="0" xfId="0" applyFont="1" applyFill="1" applyAlignment="1"/>
    <xf numFmtId="0" fontId="18" fillId="2" borderId="0" xfId="0" applyFont="1" applyFill="1" applyAlignment="1"/>
    <xf numFmtId="0" fontId="18" fillId="2" borderId="0" xfId="0" applyFont="1" applyFill="1" applyAlignment="1">
      <alignment horizontal="center"/>
    </xf>
    <xf numFmtId="0" fontId="18" fillId="2" borderId="51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8" fillId="2" borderId="36" xfId="0" applyFont="1" applyFill="1" applyBorder="1" applyAlignment="1"/>
    <xf numFmtId="0" fontId="18" fillId="2" borderId="13" xfId="0" applyFont="1" applyFill="1" applyBorder="1" applyAlignment="1"/>
    <xf numFmtId="0" fontId="18" fillId="2" borderId="12" xfId="0" applyFont="1" applyFill="1" applyBorder="1" applyAlignment="1"/>
    <xf numFmtId="0" fontId="18" fillId="2" borderId="19" xfId="0" applyFont="1" applyFill="1" applyBorder="1" applyAlignment="1"/>
    <xf numFmtId="0" fontId="18" fillId="2" borderId="3" xfId="0" applyFont="1" applyFill="1" applyBorder="1" applyAlignment="1">
      <alignment horizontal="center"/>
    </xf>
    <xf numFmtId="0" fontId="18" fillId="2" borderId="40" xfId="0" applyFont="1" applyFill="1" applyBorder="1" applyAlignment="1"/>
    <xf numFmtId="0" fontId="18" fillId="2" borderId="44" xfId="0" applyFont="1" applyFill="1" applyBorder="1" applyAlignment="1"/>
    <xf numFmtId="0" fontId="18" fillId="2" borderId="37" xfId="0" applyFont="1" applyFill="1" applyBorder="1" applyAlignment="1"/>
    <xf numFmtId="0" fontId="20" fillId="2" borderId="0" xfId="0" applyFont="1" applyFill="1" applyBorder="1" applyAlignment="1"/>
    <xf numFmtId="0" fontId="18" fillId="0" borderId="0" xfId="0" applyFont="1" applyBorder="1" applyAlignment="1"/>
    <xf numFmtId="0" fontId="18" fillId="3" borderId="0" xfId="0" applyFont="1" applyFill="1" applyAlignment="1"/>
    <xf numFmtId="183" fontId="18" fillId="0" borderId="0" xfId="0" applyNumberFormat="1" applyFont="1" applyAlignment="1"/>
    <xf numFmtId="177" fontId="3" fillId="2" borderId="6" xfId="8" applyNumberFormat="1" applyFont="1" applyFill="1" applyBorder="1"/>
    <xf numFmtId="177" fontId="3" fillId="2" borderId="7" xfId="8" applyNumberFormat="1" applyFont="1" applyFill="1" applyBorder="1"/>
    <xf numFmtId="177" fontId="3" fillId="2" borderId="20" xfId="8" applyNumberFormat="1" applyFont="1" applyFill="1" applyBorder="1"/>
    <xf numFmtId="177" fontId="3" fillId="2" borderId="15" xfId="8" applyNumberFormat="1" applyFont="1" applyFill="1" applyBorder="1"/>
    <xf numFmtId="177" fontId="3" fillId="2" borderId="0" xfId="8" applyNumberFormat="1" applyFont="1" applyFill="1" applyBorder="1"/>
    <xf numFmtId="177" fontId="3" fillId="2" borderId="5" xfId="8" applyNumberFormat="1" applyFont="1" applyFill="1" applyBorder="1"/>
    <xf numFmtId="177" fontId="3" fillId="2" borderId="22" xfId="8" applyNumberFormat="1" applyFont="1" applyFill="1" applyBorder="1"/>
    <xf numFmtId="177" fontId="3" fillId="2" borderId="2" xfId="8" applyNumberFormat="1" applyFont="1" applyFill="1" applyBorder="1"/>
    <xf numFmtId="177" fontId="3" fillId="2" borderId="11" xfId="8" applyNumberFormat="1" applyFont="1" applyFill="1" applyBorder="1"/>
    <xf numFmtId="38" fontId="3" fillId="2" borderId="25" xfId="8" applyFont="1" applyFill="1" applyBorder="1" applyAlignment="1">
      <alignment vertical="center"/>
    </xf>
    <xf numFmtId="38" fontId="3" fillId="2" borderId="26" xfId="8" applyFont="1" applyFill="1" applyBorder="1" applyAlignment="1">
      <alignment horizontal="right" vertical="center"/>
    </xf>
    <xf numFmtId="38" fontId="3" fillId="2" borderId="15" xfId="8" applyFont="1" applyFill="1" applyBorder="1" applyAlignment="1">
      <alignment vertical="center"/>
    </xf>
    <xf numFmtId="38" fontId="3" fillId="2" borderId="5" xfId="8" applyFont="1" applyFill="1" applyBorder="1" applyAlignment="1">
      <alignment vertical="center"/>
    </xf>
    <xf numFmtId="38" fontId="3" fillId="2" borderId="22" xfId="8" applyFont="1" applyFill="1" applyBorder="1" applyAlignment="1">
      <alignment vertical="center"/>
    </xf>
    <xf numFmtId="38" fontId="3" fillId="2" borderId="11" xfId="8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31" fontId="0" fillId="2" borderId="6" xfId="0" applyNumberFormat="1" applyFill="1" applyBorder="1" applyAlignment="1">
      <alignment horizontal="center" vertical="center"/>
    </xf>
    <xf numFmtId="0" fontId="18" fillId="2" borderId="47" xfId="0" applyFont="1" applyFill="1" applyBorder="1" applyAlignment="1"/>
    <xf numFmtId="0" fontId="18" fillId="2" borderId="52" xfId="0" applyFont="1" applyFill="1" applyBorder="1" applyAlignment="1"/>
    <xf numFmtId="0" fontId="18" fillId="2" borderId="49" xfId="0" applyFont="1" applyFill="1" applyBorder="1" applyAlignment="1"/>
    <xf numFmtId="0" fontId="18" fillId="2" borderId="48" xfId="0" applyFont="1" applyFill="1" applyBorder="1" applyAlignment="1"/>
    <xf numFmtId="0" fontId="18" fillId="2" borderId="30" xfId="0" applyFont="1" applyFill="1" applyBorder="1" applyAlignment="1"/>
    <xf numFmtId="0" fontId="18" fillId="2" borderId="32" xfId="0" applyFont="1" applyFill="1" applyBorder="1" applyAlignment="1"/>
    <xf numFmtId="0" fontId="18" fillId="2" borderId="45" xfId="0" applyFont="1" applyFill="1" applyBorder="1" applyAlignment="1"/>
    <xf numFmtId="0" fontId="18" fillId="2" borderId="17" xfId="0" applyFont="1" applyFill="1" applyBorder="1" applyAlignment="1"/>
    <xf numFmtId="0" fontId="18" fillId="2" borderId="46" xfId="0" applyFont="1" applyFill="1" applyBorder="1" applyAlignment="1"/>
    <xf numFmtId="0" fontId="18" fillId="2" borderId="43" xfId="0" applyFont="1" applyFill="1" applyBorder="1" applyAlignment="1"/>
    <xf numFmtId="0" fontId="18" fillId="2" borderId="50" xfId="0" applyFont="1" applyFill="1" applyBorder="1" applyAlignment="1"/>
    <xf numFmtId="0" fontId="18" fillId="4" borderId="0" xfId="0" applyFont="1" applyFill="1" applyAlignment="1"/>
    <xf numFmtId="0" fontId="18" fillId="2" borderId="5" xfId="0" applyFont="1" applyFill="1" applyBorder="1" applyAlignment="1"/>
    <xf numFmtId="0" fontId="18" fillId="2" borderId="14" xfId="0" applyFont="1" applyFill="1" applyBorder="1" applyAlignment="1"/>
    <xf numFmtId="0" fontId="18" fillId="2" borderId="16" xfId="0" applyFont="1" applyFill="1" applyBorder="1" applyAlignment="1"/>
    <xf numFmtId="0" fontId="18" fillId="2" borderId="33" xfId="0" applyFont="1" applyFill="1" applyBorder="1" applyAlignment="1"/>
    <xf numFmtId="0" fontId="18" fillId="2" borderId="8" xfId="0" applyFont="1" applyFill="1" applyBorder="1" applyAlignment="1"/>
    <xf numFmtId="0" fontId="18" fillId="2" borderId="39" xfId="0" applyFont="1" applyFill="1" applyBorder="1" applyAlignment="1"/>
    <xf numFmtId="0" fontId="18" fillId="2" borderId="1" xfId="0" applyFont="1" applyFill="1" applyBorder="1" applyAlignment="1"/>
    <xf numFmtId="0" fontId="18" fillId="2" borderId="26" xfId="0" applyFont="1" applyFill="1" applyBorder="1" applyAlignment="1"/>
    <xf numFmtId="0" fontId="18" fillId="2" borderId="4" xfId="0" applyFont="1" applyFill="1" applyBorder="1" applyAlignment="1"/>
    <xf numFmtId="0" fontId="18" fillId="2" borderId="41" xfId="0" applyFont="1" applyFill="1" applyBorder="1" applyAlignment="1"/>
    <xf numFmtId="0" fontId="18" fillId="2" borderId="2" xfId="0" applyFont="1" applyFill="1" applyBorder="1" applyAlignment="1"/>
    <xf numFmtId="0" fontId="18" fillId="2" borderId="11" xfId="0" applyFont="1" applyFill="1" applyBorder="1" applyAlignment="1"/>
    <xf numFmtId="0" fontId="18" fillId="2" borderId="10" xfId="0" applyFont="1" applyFill="1" applyBorder="1" applyAlignment="1"/>
    <xf numFmtId="0" fontId="18" fillId="2" borderId="31" xfId="0" applyFont="1" applyFill="1" applyBorder="1" applyAlignment="1"/>
    <xf numFmtId="0" fontId="18" fillId="2" borderId="34" xfId="0" applyFont="1" applyFill="1" applyBorder="1" applyAlignment="1"/>
    <xf numFmtId="0" fontId="18" fillId="2" borderId="53" xfId="0" applyFont="1" applyFill="1" applyBorder="1" applyAlignment="1"/>
    <xf numFmtId="0" fontId="18" fillId="2" borderId="27" xfId="0" applyFont="1" applyFill="1" applyBorder="1" applyAlignment="1"/>
    <xf numFmtId="0" fontId="18" fillId="2" borderId="28" xfId="0" applyFont="1" applyFill="1" applyBorder="1" applyAlignment="1"/>
    <xf numFmtId="0" fontId="18" fillId="2" borderId="38" xfId="0" applyFont="1" applyFill="1" applyBorder="1" applyAlignment="1"/>
    <xf numFmtId="0" fontId="18" fillId="2" borderId="29" xfId="0" applyFont="1" applyFill="1" applyBorder="1" applyAlignment="1"/>
    <xf numFmtId="0" fontId="18" fillId="2" borderId="32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18" fillId="2" borderId="15" xfId="0" applyFont="1" applyFill="1" applyBorder="1" applyAlignment="1"/>
    <xf numFmtId="0" fontId="18" fillId="2" borderId="18" xfId="0" applyFont="1" applyFill="1" applyBorder="1" applyAlignment="1"/>
    <xf numFmtId="0" fontId="18" fillId="2" borderId="24" xfId="0" applyFont="1" applyFill="1" applyBorder="1" applyAlignment="1"/>
    <xf numFmtId="0" fontId="18" fillId="2" borderId="42" xfId="0" applyFont="1" applyFill="1" applyBorder="1" applyAlignment="1"/>
    <xf numFmtId="0" fontId="18" fillId="2" borderId="35" xfId="0" applyFont="1" applyFill="1" applyBorder="1" applyAlignment="1"/>
    <xf numFmtId="0" fontId="0" fillId="4" borderId="0" xfId="0" applyFill="1" applyAlignment="1"/>
    <xf numFmtId="0" fontId="18" fillId="0" borderId="0" xfId="0" applyFont="1" applyAlignment="1">
      <alignment horizontal="right"/>
    </xf>
    <xf numFmtId="177" fontId="3" fillId="2" borderId="21" xfId="0" applyNumberFormat="1" applyFont="1" applyFill="1" applyBorder="1" applyAlignment="1"/>
    <xf numFmtId="177" fontId="3" fillId="2" borderId="7" xfId="0" applyNumberFormat="1" applyFont="1" applyFill="1" applyBorder="1" applyAlignment="1"/>
    <xf numFmtId="177" fontId="3" fillId="2" borderId="20" xfId="0" applyNumberFormat="1" applyFont="1" applyFill="1" applyBorder="1" applyAlignment="1"/>
    <xf numFmtId="177" fontId="3" fillId="2" borderId="14" xfId="0" applyNumberFormat="1" applyFont="1" applyFill="1" applyBorder="1" applyAlignment="1"/>
    <xf numFmtId="177" fontId="3" fillId="2" borderId="0" xfId="0" applyNumberFormat="1" applyFont="1" applyFill="1" applyBorder="1" applyAlignment="1"/>
    <xf numFmtId="177" fontId="3" fillId="2" borderId="5" xfId="0" applyNumberFormat="1" applyFont="1" applyFill="1" applyBorder="1" applyAlignment="1"/>
    <xf numFmtId="177" fontId="3" fillId="2" borderId="10" xfId="0" applyNumberFormat="1" applyFont="1" applyFill="1" applyBorder="1" applyAlignment="1"/>
    <xf numFmtId="177" fontId="3" fillId="2" borderId="2" xfId="0" applyNumberFormat="1" applyFont="1" applyFill="1" applyBorder="1" applyAlignment="1"/>
    <xf numFmtId="177" fontId="3" fillId="2" borderId="11" xfId="0" applyNumberFormat="1" applyFont="1" applyFill="1" applyBorder="1" applyAlignment="1"/>
    <xf numFmtId="180" fontId="3" fillId="3" borderId="4" xfId="0" applyNumberFormat="1" applyFont="1" applyFill="1" applyBorder="1" applyAlignment="1">
      <alignment vertical="center"/>
    </xf>
    <xf numFmtId="0" fontId="3" fillId="3" borderId="14" xfId="0" applyFont="1" applyFill="1" applyBorder="1" applyAlignment="1"/>
    <xf numFmtId="0" fontId="3" fillId="3" borderId="21" xfId="0" applyFont="1" applyFill="1" applyBorder="1" applyAlignment="1">
      <alignment horizontal="center"/>
    </xf>
    <xf numFmtId="176" fontId="3" fillId="0" borderId="14" xfId="8" applyNumberFormat="1" applyFont="1" applyBorder="1"/>
    <xf numFmtId="176" fontId="3" fillId="0" borderId="10" xfId="8" applyNumberFormat="1" applyFont="1" applyBorder="1"/>
    <xf numFmtId="0" fontId="3" fillId="2" borderId="14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177" fontId="3" fillId="2" borderId="21" xfId="8" applyNumberFormat="1" applyFont="1" applyFill="1" applyBorder="1"/>
    <xf numFmtId="177" fontId="3" fillId="2" borderId="14" xfId="8" applyNumberFormat="1" applyFont="1" applyFill="1" applyBorder="1"/>
    <xf numFmtId="0" fontId="3" fillId="2" borderId="22" xfId="0" applyFont="1" applyFill="1" applyBorder="1" applyAlignment="1"/>
    <xf numFmtId="177" fontId="3" fillId="2" borderId="10" xfId="8" applyNumberFormat="1" applyFont="1" applyFill="1" applyBorder="1"/>
    <xf numFmtId="0" fontId="4" fillId="0" borderId="0" xfId="3" applyNumberFormat="1" applyFont="1" applyFill="1" applyBorder="1" applyAlignment="1"/>
    <xf numFmtId="0" fontId="22" fillId="4" borderId="0" xfId="0" applyFont="1" applyFill="1" applyAlignment="1"/>
    <xf numFmtId="0" fontId="26" fillId="0" borderId="0" xfId="0" applyFont="1" applyAlignment="1"/>
    <xf numFmtId="38" fontId="3" fillId="4" borderId="1" xfId="8" applyFont="1" applyFill="1" applyBorder="1" applyAlignment="1">
      <alignment vertical="center"/>
    </xf>
    <xf numFmtId="180" fontId="3" fillId="5" borderId="1" xfId="0" applyNumberFormat="1" applyFont="1" applyFill="1" applyBorder="1" applyAlignment="1">
      <alignment vertical="center"/>
    </xf>
    <xf numFmtId="38" fontId="3" fillId="4" borderId="0" xfId="8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/>
    <xf numFmtId="0" fontId="3" fillId="0" borderId="0" xfId="3" applyNumberFormat="1" applyFont="1" applyFill="1" applyBorder="1"/>
    <xf numFmtId="49" fontId="4" fillId="0" borderId="0" xfId="3" applyNumberFormat="1" applyFont="1" applyFill="1" applyBorder="1"/>
    <xf numFmtId="49" fontId="3" fillId="0" borderId="0" xfId="3" applyNumberFormat="1" applyFont="1" applyFill="1" applyBorder="1"/>
    <xf numFmtId="0" fontId="3" fillId="0" borderId="0" xfId="4" applyNumberFormat="1" applyFont="1" applyFill="1" applyBorder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185" fontId="4" fillId="0" borderId="0" xfId="4" applyNumberFormat="1" applyFont="1" applyFill="1" applyBorder="1" applyAlignment="1">
      <alignment horizontal="left"/>
    </xf>
    <xf numFmtId="0" fontId="4" fillId="0" borderId="0" xfId="3" applyNumberFormat="1" applyFont="1" applyFill="1" applyBorder="1"/>
    <xf numFmtId="185" fontId="4" fillId="0" borderId="0" xfId="4" applyNumberFormat="1" applyFont="1" applyFill="1" applyBorder="1"/>
    <xf numFmtId="0" fontId="3" fillId="0" borderId="2" xfId="4" applyNumberFormat="1" applyFont="1" applyFill="1" applyBorder="1"/>
    <xf numFmtId="49" fontId="3" fillId="0" borderId="2" xfId="3" applyNumberFormat="1" applyFont="1" applyFill="1" applyBorder="1"/>
    <xf numFmtId="0" fontId="22" fillId="5" borderId="2" xfId="0" applyFont="1" applyFill="1" applyBorder="1" applyAlignment="1"/>
    <xf numFmtId="0" fontId="18" fillId="2" borderId="0" xfId="0" applyFont="1" applyFill="1" applyAlignment="1">
      <alignment horizontal="right"/>
    </xf>
    <xf numFmtId="0" fontId="18" fillId="3" borderId="36" xfId="0" applyFont="1" applyFill="1" applyBorder="1" applyAlignment="1">
      <alignment horizontal="center"/>
    </xf>
    <xf numFmtId="0" fontId="18" fillId="3" borderId="37" xfId="0" applyFont="1" applyFill="1" applyBorder="1" applyAlignment="1">
      <alignment horizontal="center" vertical="center"/>
    </xf>
    <xf numFmtId="180" fontId="3" fillId="3" borderId="1" xfId="0" applyNumberFormat="1" applyFont="1" applyFill="1" applyBorder="1" applyAlignment="1">
      <alignment vertical="center"/>
    </xf>
    <xf numFmtId="0" fontId="3" fillId="0" borderId="26" xfId="0" applyFont="1" applyBorder="1" applyAlignment="1"/>
    <xf numFmtId="0" fontId="3" fillId="0" borderId="4" xfId="0" applyFont="1" applyBorder="1" applyAlignment="1"/>
    <xf numFmtId="0" fontId="3" fillId="3" borderId="0" xfId="0" applyFont="1" applyFill="1" applyBorder="1" applyAlignment="1"/>
    <xf numFmtId="0" fontId="2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5" xfId="0" applyFont="1" applyBorder="1" applyAlignment="1"/>
    <xf numFmtId="0" fontId="3" fillId="0" borderId="14" xfId="0" applyFont="1" applyBorder="1" applyAlignment="1"/>
    <xf numFmtId="0" fontId="4" fillId="0" borderId="2" xfId="0" applyFont="1" applyFill="1" applyBorder="1" applyAlignment="1"/>
    <xf numFmtId="0" fontId="3" fillId="0" borderId="25" xfId="0" applyFont="1" applyBorder="1" applyAlignment="1"/>
    <xf numFmtId="0" fontId="3" fillId="0" borderId="1" xfId="0" applyFont="1" applyBorder="1" applyAlignment="1">
      <alignment horizontal="right"/>
    </xf>
    <xf numFmtId="180" fontId="3" fillId="0" borderId="25" xfId="0" applyNumberFormat="1" applyFont="1" applyBorder="1" applyAlignment="1">
      <alignment vertical="center"/>
    </xf>
    <xf numFmtId="180" fontId="3" fillId="4" borderId="1" xfId="0" applyNumberFormat="1" applyFont="1" applyFill="1" applyBorder="1" applyAlignment="1">
      <alignment vertical="center"/>
    </xf>
    <xf numFmtId="180" fontId="3" fillId="4" borderId="25" xfId="0" applyNumberFormat="1" applyFont="1" applyFill="1" applyBorder="1" applyAlignment="1">
      <alignment vertical="center"/>
    </xf>
    <xf numFmtId="180" fontId="3" fillId="4" borderId="26" xfId="0" applyNumberFormat="1" applyFont="1" applyFill="1" applyBorder="1" applyAlignment="1">
      <alignment vertical="center"/>
    </xf>
    <xf numFmtId="0" fontId="20" fillId="0" borderId="0" xfId="0" applyFont="1" applyAlignment="1"/>
    <xf numFmtId="0" fontId="3" fillId="0" borderId="15" xfId="0" applyFont="1" applyBorder="1" applyAlignment="1"/>
    <xf numFmtId="0" fontId="3" fillId="0" borderId="0" xfId="0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4" borderId="2" xfId="0" applyFont="1" applyFill="1" applyBorder="1" applyAlignment="1"/>
    <xf numFmtId="0" fontId="3" fillId="4" borderId="22" xfId="0" applyFont="1" applyFill="1" applyBorder="1" applyAlignment="1"/>
    <xf numFmtId="0" fontId="3" fillId="4" borderId="0" xfId="0" applyFont="1" applyFill="1" applyBorder="1" applyAlignment="1"/>
    <xf numFmtId="0" fontId="3" fillId="0" borderId="6" xfId="3" applyNumberFormat="1" applyFont="1" applyFill="1" applyBorder="1"/>
    <xf numFmtId="49" fontId="4" fillId="0" borderId="7" xfId="3" applyNumberFormat="1" applyFont="1" applyFill="1" applyBorder="1"/>
    <xf numFmtId="181" fontId="3" fillId="0" borderId="6" xfId="0" applyNumberFormat="1" applyFont="1" applyBorder="1" applyAlignment="1"/>
    <xf numFmtId="181" fontId="3" fillId="0" borderId="7" xfId="0" applyNumberFormat="1" applyFont="1" applyBorder="1" applyAlignment="1"/>
    <xf numFmtId="177" fontId="3" fillId="0" borderId="7" xfId="0" applyNumberFormat="1" applyFont="1" applyBorder="1" applyAlignment="1"/>
    <xf numFmtId="177" fontId="3" fillId="0" borderId="6" xfId="0" applyNumberFormat="1" applyFont="1" applyBorder="1" applyAlignment="1"/>
    <xf numFmtId="177" fontId="3" fillId="0" borderId="20" xfId="0" applyNumberFormat="1" applyFont="1" applyBorder="1" applyAlignment="1"/>
    <xf numFmtId="176" fontId="3" fillId="0" borderId="0" xfId="8" applyNumberFormat="1" applyFont="1"/>
    <xf numFmtId="179" fontId="3" fillId="0" borderId="15" xfId="3" applyNumberFormat="1" applyFont="1" applyFill="1" applyBorder="1"/>
    <xf numFmtId="181" fontId="3" fillId="0" borderId="15" xfId="0" applyNumberFormat="1" applyFont="1" applyBorder="1" applyAlignment="1"/>
    <xf numFmtId="181" fontId="3" fillId="0" borderId="0" xfId="0" applyNumberFormat="1" applyFont="1" applyBorder="1" applyAlignment="1"/>
    <xf numFmtId="181" fontId="3" fillId="0" borderId="25" xfId="0" applyNumberFormat="1" applyFont="1" applyBorder="1" applyAlignment="1"/>
    <xf numFmtId="181" fontId="3" fillId="0" borderId="1" xfId="0" applyNumberFormat="1" applyFont="1" applyBorder="1" applyAlignment="1"/>
    <xf numFmtId="177" fontId="3" fillId="0" borderId="0" xfId="0" applyNumberFormat="1" applyFont="1" applyBorder="1" applyAlignment="1"/>
    <xf numFmtId="177" fontId="3" fillId="0" borderId="15" xfId="0" applyNumberFormat="1" applyFont="1" applyBorder="1" applyAlignment="1"/>
    <xf numFmtId="177" fontId="3" fillId="0" borderId="5" xfId="0" applyNumberFormat="1" applyFont="1" applyBorder="1" applyAlignment="1"/>
    <xf numFmtId="177" fontId="3" fillId="0" borderId="15" xfId="8" applyNumberFormat="1" applyFont="1" applyBorder="1"/>
    <xf numFmtId="177" fontId="3" fillId="0" borderId="0" xfId="8" applyNumberFormat="1" applyFont="1" applyBorder="1"/>
    <xf numFmtId="177" fontId="3" fillId="0" borderId="5" xfId="8" applyNumberFormat="1" applyFont="1" applyBorder="1"/>
    <xf numFmtId="179" fontId="3" fillId="0" borderId="22" xfId="3" applyNumberFormat="1" applyFont="1" applyFill="1" applyBorder="1"/>
    <xf numFmtId="181" fontId="3" fillId="0" borderId="22" xfId="0" applyNumberFormat="1" applyFont="1" applyBorder="1" applyAlignment="1"/>
    <xf numFmtId="181" fontId="3" fillId="0" borderId="2" xfId="0" applyNumberFormat="1" applyFont="1" applyBorder="1" applyAlignment="1"/>
    <xf numFmtId="177" fontId="3" fillId="0" borderId="2" xfId="0" applyNumberFormat="1" applyFont="1" applyBorder="1" applyAlignment="1"/>
    <xf numFmtId="177" fontId="3" fillId="0" borderId="22" xfId="0" applyNumberFormat="1" applyFont="1" applyBorder="1" applyAlignment="1"/>
    <xf numFmtId="177" fontId="3" fillId="0" borderId="11" xfId="0" applyNumberFormat="1" applyFont="1" applyBorder="1" applyAlignment="1"/>
    <xf numFmtId="179" fontId="3" fillId="0" borderId="0" xfId="3" applyNumberFormat="1" applyFont="1" applyFill="1" applyBorder="1"/>
    <xf numFmtId="0" fontId="4" fillId="0" borderId="0" xfId="0" applyFont="1" applyAlignment="1"/>
    <xf numFmtId="177" fontId="3" fillId="0" borderId="6" xfId="8" applyNumberFormat="1" applyFont="1" applyBorder="1"/>
    <xf numFmtId="177" fontId="3" fillId="0" borderId="7" xfId="8" applyNumberFormat="1" applyFont="1" applyBorder="1"/>
    <xf numFmtId="177" fontId="3" fillId="0" borderId="20" xfId="8" applyNumberFormat="1" applyFont="1" applyBorder="1"/>
    <xf numFmtId="181" fontId="3" fillId="4" borderId="15" xfId="0" applyNumberFormat="1" applyFont="1" applyFill="1" applyBorder="1" applyAlignment="1"/>
    <xf numFmtId="177" fontId="3" fillId="4" borderId="0" xfId="0" applyNumberFormat="1" applyFont="1" applyFill="1" applyBorder="1" applyAlignment="1"/>
    <xf numFmtId="177" fontId="3" fillId="4" borderId="15" xfId="0" applyNumberFormat="1" applyFont="1" applyFill="1" applyBorder="1" applyAlignment="1"/>
    <xf numFmtId="177" fontId="3" fillId="4" borderId="5" xfId="0" applyNumberFormat="1" applyFont="1" applyFill="1" applyBorder="1" applyAlignment="1"/>
    <xf numFmtId="177" fontId="3" fillId="0" borderId="22" xfId="8" applyNumberFormat="1" applyFont="1" applyBorder="1"/>
    <xf numFmtId="177" fontId="3" fillId="0" borderId="2" xfId="8" applyNumberFormat="1" applyFont="1" applyBorder="1"/>
    <xf numFmtId="177" fontId="22" fillId="0" borderId="0" xfId="8" applyNumberFormat="1" applyFont="1"/>
    <xf numFmtId="177" fontId="22" fillId="0" borderId="2" xfId="8" applyNumberFormat="1" applyFont="1" applyBorder="1"/>
    <xf numFmtId="0" fontId="18" fillId="3" borderId="43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 vertical="center"/>
    </xf>
    <xf numFmtId="38" fontId="3" fillId="4" borderId="1" xfId="8" applyFont="1" applyFill="1" applyBorder="1" applyAlignment="1">
      <alignment horizontal="right" vertical="center"/>
    </xf>
    <xf numFmtId="38" fontId="3" fillId="4" borderId="2" xfId="8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22" fillId="0" borderId="1" xfId="0" applyFont="1" applyBorder="1" applyAlignment="1"/>
    <xf numFmtId="0" fontId="22" fillId="3" borderId="1" xfId="0" applyFont="1" applyFill="1" applyBorder="1" applyAlignment="1"/>
    <xf numFmtId="0" fontId="3" fillId="0" borderId="0" xfId="0" applyFont="1" applyBorder="1" applyAlignment="1">
      <alignment horizontal="center" vertical="center"/>
    </xf>
    <xf numFmtId="0" fontId="22" fillId="4" borderId="0" xfId="0" applyFont="1" applyFill="1" applyBorder="1" applyAlignment="1"/>
    <xf numFmtId="38" fontId="22" fillId="4" borderId="0" xfId="8" applyFont="1" applyFill="1" applyBorder="1"/>
    <xf numFmtId="0" fontId="22" fillId="0" borderId="0" xfId="0" applyFont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22" fillId="0" borderId="2" xfId="0" applyFont="1" applyBorder="1" applyAlignment="1"/>
    <xf numFmtId="0" fontId="22" fillId="3" borderId="2" xfId="0" applyFont="1" applyFill="1" applyBorder="1" applyAlignment="1"/>
    <xf numFmtId="0" fontId="22" fillId="7" borderId="0" xfId="0" applyFont="1" applyFill="1" applyAlignment="1"/>
    <xf numFmtId="38" fontId="3" fillId="4" borderId="1" xfId="8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3" applyNumberFormat="1" applyFont="1" applyFill="1" applyBorder="1"/>
    <xf numFmtId="49" fontId="4" fillId="0" borderId="1" xfId="3" applyNumberFormat="1" applyFont="1" applyFill="1" applyBorder="1"/>
    <xf numFmtId="0" fontId="22" fillId="5" borderId="1" xfId="0" applyFont="1" applyFill="1" applyBorder="1" applyAlignment="1"/>
    <xf numFmtId="177" fontId="22" fillId="0" borderId="0" xfId="8" applyNumberFormat="1" applyFont="1" applyBorder="1"/>
    <xf numFmtId="184" fontId="22" fillId="0" borderId="1" xfId="0" applyNumberFormat="1" applyFont="1" applyBorder="1" applyAlignment="1"/>
    <xf numFmtId="184" fontId="22" fillId="6" borderId="1" xfId="0" applyNumberFormat="1" applyFont="1" applyFill="1" applyBorder="1" applyAlignment="1"/>
    <xf numFmtId="184" fontId="22" fillId="2" borderId="0" xfId="0" applyNumberFormat="1" applyFont="1" applyFill="1" applyBorder="1" applyAlignment="1"/>
    <xf numFmtId="0" fontId="22" fillId="6" borderId="0" xfId="0" applyFont="1" applyFill="1" applyBorder="1" applyAlignment="1"/>
    <xf numFmtId="0" fontId="22" fillId="6" borderId="2" xfId="0" applyFont="1" applyFill="1" applyBorder="1" applyAlignment="1"/>
    <xf numFmtId="0" fontId="22" fillId="3" borderId="0" xfId="0" applyFont="1" applyFill="1" applyAlignment="1"/>
    <xf numFmtId="0" fontId="18" fillId="7" borderId="0" xfId="0" applyFont="1" applyFill="1" applyAlignment="1"/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0" xfId="0" quotePrefix="1" applyFont="1" applyFill="1" applyAlignment="1">
      <alignment horizontal="center"/>
    </xf>
    <xf numFmtId="178" fontId="18" fillId="2" borderId="43" xfId="0" applyNumberFormat="1" applyFont="1" applyFill="1" applyBorder="1" applyAlignment="1"/>
    <xf numFmtId="178" fontId="18" fillId="2" borderId="50" xfId="0" applyNumberFormat="1" applyFont="1" applyFill="1" applyBorder="1" applyAlignment="1"/>
    <xf numFmtId="178" fontId="20" fillId="2" borderId="0" xfId="0" applyNumberFormat="1" applyFont="1" applyFill="1" applyAlignment="1"/>
    <xf numFmtId="177" fontId="18" fillId="3" borderId="14" xfId="8" applyNumberFormat="1" applyFont="1" applyFill="1" applyBorder="1" applyAlignment="1">
      <alignment vertical="center"/>
    </xf>
    <xf numFmtId="177" fontId="18" fillId="3" borderId="16" xfId="8" applyNumberFormat="1" applyFont="1" applyFill="1" applyBorder="1" applyAlignment="1">
      <alignment vertical="center"/>
    </xf>
    <xf numFmtId="178" fontId="18" fillId="2" borderId="4" xfId="0" applyNumberFormat="1" applyFont="1" applyFill="1" applyBorder="1" applyAlignment="1"/>
    <xf numFmtId="178" fontId="18" fillId="2" borderId="31" xfId="0" applyNumberFormat="1" applyFont="1" applyFill="1" applyBorder="1" applyAlignment="1"/>
    <xf numFmtId="177" fontId="18" fillId="3" borderId="10" xfId="8" applyNumberFormat="1" applyFont="1" applyFill="1" applyBorder="1" applyAlignment="1">
      <alignment vertical="center"/>
    </xf>
    <xf numFmtId="177" fontId="18" fillId="3" borderId="33" xfId="8" applyNumberFormat="1" applyFont="1" applyFill="1" applyBorder="1" applyAlignment="1">
      <alignment vertical="center"/>
    </xf>
    <xf numFmtId="38" fontId="18" fillId="2" borderId="31" xfId="8" applyFont="1" applyFill="1" applyBorder="1" applyAlignment="1">
      <alignment vertical="center"/>
    </xf>
    <xf numFmtId="177" fontId="18" fillId="3" borderId="23" xfId="8" applyNumberFormat="1" applyFont="1" applyFill="1" applyBorder="1" applyAlignment="1">
      <alignment vertical="center"/>
    </xf>
    <xf numFmtId="177" fontId="18" fillId="3" borderId="54" xfId="8" applyNumberFormat="1" applyFont="1" applyFill="1" applyBorder="1" applyAlignment="1">
      <alignment vertical="center"/>
    </xf>
    <xf numFmtId="177" fontId="3" fillId="2" borderId="6" xfId="0" applyNumberFormat="1" applyFont="1" applyFill="1" applyBorder="1" applyAlignment="1"/>
    <xf numFmtId="177" fontId="3" fillId="2" borderId="15" xfId="0" applyNumberFormat="1" applyFont="1" applyFill="1" applyBorder="1" applyAlignment="1"/>
    <xf numFmtId="177" fontId="3" fillId="2" borderId="22" xfId="0" applyNumberFormat="1" applyFont="1" applyFill="1" applyBorder="1" applyAlignment="1"/>
    <xf numFmtId="0" fontId="3" fillId="0" borderId="10" xfId="0" applyFont="1" applyBorder="1" applyAlignment="1"/>
    <xf numFmtId="0" fontId="3" fillId="3" borderId="10" xfId="0" applyFont="1" applyFill="1" applyBorder="1" applyAlignment="1"/>
    <xf numFmtId="0" fontId="29" fillId="0" borderId="0" xfId="0" applyFont="1" applyAlignment="1"/>
    <xf numFmtId="184" fontId="22" fillId="5" borderId="1" xfId="0" applyNumberFormat="1" applyFont="1" applyFill="1" applyBorder="1" applyAlignment="1"/>
    <xf numFmtId="180" fontId="3" fillId="6" borderId="1" xfId="0" applyNumberFormat="1" applyFont="1" applyFill="1" applyBorder="1" applyAlignment="1">
      <alignment vertical="center"/>
    </xf>
    <xf numFmtId="0" fontId="3" fillId="6" borderId="0" xfId="0" applyFont="1" applyFill="1" applyBorder="1" applyAlignment="1"/>
    <xf numFmtId="0" fontId="30" fillId="3" borderId="0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22" fillId="7" borderId="0" xfId="0" applyFont="1" applyFill="1" applyBorder="1" applyAlignment="1"/>
    <xf numFmtId="38" fontId="22" fillId="7" borderId="0" xfId="8" applyFont="1" applyFill="1" applyBorder="1"/>
    <xf numFmtId="0" fontId="31" fillId="0" borderId="0" xfId="0" applyFont="1" applyAlignment="1"/>
    <xf numFmtId="0" fontId="22" fillId="7" borderId="2" xfId="0" applyFont="1" applyFill="1" applyBorder="1" applyAlignment="1"/>
    <xf numFmtId="38" fontId="3" fillId="2" borderId="7" xfId="10" applyFont="1" applyFill="1" applyBorder="1" applyAlignment="1"/>
    <xf numFmtId="38" fontId="3" fillId="2" borderId="0" xfId="10" applyFont="1" applyFill="1" applyBorder="1" applyAlignment="1"/>
    <xf numFmtId="38" fontId="3" fillId="2" borderId="2" xfId="10" applyFont="1" applyFill="1" applyBorder="1" applyAlignment="1"/>
    <xf numFmtId="38" fontId="22" fillId="0" borderId="0" xfId="10" applyFont="1" applyBorder="1" applyAlignment="1"/>
    <xf numFmtId="38" fontId="22" fillId="2" borderId="0" xfId="10" applyFont="1" applyFill="1" applyBorder="1" applyAlignment="1"/>
    <xf numFmtId="38" fontId="22" fillId="4" borderId="0" xfId="10" applyFont="1" applyFill="1" applyBorder="1" applyAlignment="1"/>
    <xf numFmtId="38" fontId="22" fillId="7" borderId="0" xfId="10" applyFont="1" applyFill="1" applyBorder="1" applyAlignment="1"/>
    <xf numFmtId="38" fontId="22" fillId="0" borderId="2" xfId="10" applyFont="1" applyBorder="1" applyAlignment="1"/>
    <xf numFmtId="38" fontId="22" fillId="2" borderId="2" xfId="10" applyFont="1" applyFill="1" applyBorder="1" applyAlignment="1"/>
    <xf numFmtId="38" fontId="22" fillId="0" borderId="0" xfId="10" applyFont="1" applyAlignment="1"/>
    <xf numFmtId="38" fontId="22" fillId="3" borderId="0" xfId="10" applyFont="1" applyFill="1" applyBorder="1" applyAlignment="1"/>
    <xf numFmtId="38" fontId="22" fillId="3" borderId="1" xfId="10" applyFont="1" applyFill="1" applyBorder="1" applyAlignment="1"/>
    <xf numFmtId="38" fontId="22" fillId="5" borderId="1" xfId="10" applyFont="1" applyFill="1" applyBorder="1" applyAlignment="1"/>
    <xf numFmtId="38" fontId="22" fillId="5" borderId="0" xfId="10" applyFont="1" applyFill="1" applyBorder="1" applyAlignment="1"/>
    <xf numFmtId="38" fontId="22" fillId="3" borderId="2" xfId="10" applyFont="1" applyFill="1" applyBorder="1" applyAlignment="1"/>
    <xf numFmtId="38" fontId="22" fillId="5" borderId="2" xfId="10" applyFont="1" applyFill="1" applyBorder="1" applyAlignment="1"/>
    <xf numFmtId="0" fontId="13" fillId="2" borderId="0" xfId="0" applyFont="1" applyFill="1" applyAlignment="1">
      <alignment horizontal="center" vertical="center"/>
    </xf>
    <xf numFmtId="31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58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4" fillId="2" borderId="0" xfId="0" applyFont="1" applyFill="1" applyAlignment="1"/>
    <xf numFmtId="0" fontId="0" fillId="2" borderId="0" xfId="0" applyFill="1" applyAlignment="1"/>
    <xf numFmtId="0" fontId="0" fillId="2" borderId="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1" fontId="0" fillId="2" borderId="6" xfId="0" applyNumberFormat="1" applyFill="1" applyBorder="1" applyAlignment="1">
      <alignment horizontal="center" vertical="center"/>
    </xf>
    <xf numFmtId="31" fontId="0" fillId="2" borderId="20" xfId="0" applyNumberForma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top" wrapText="1"/>
    </xf>
    <xf numFmtId="0" fontId="18" fillId="2" borderId="14" xfId="0" applyFont="1" applyFill="1" applyBorder="1" applyAlignment="1">
      <alignment horizontal="center" vertical="top" wrapText="1"/>
    </xf>
    <xf numFmtId="0" fontId="18" fillId="2" borderId="26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  <xf numFmtId="0" fontId="18" fillId="2" borderId="25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</cellXfs>
  <cellStyles count="11">
    <cellStyle name="パーセント 2" xfId="6" xr:uid="{00000000-0005-0000-0000-000000000000}"/>
    <cellStyle name="桁区切り" xfId="10" builtinId="6"/>
    <cellStyle name="桁区切り 2" xfId="8" xr:uid="{00000000-0005-0000-0000-000002000000}"/>
    <cellStyle name="桁区切り 3" xfId="7" xr:uid="{00000000-0005-0000-0000-000003000000}"/>
    <cellStyle name="標準" xfId="0" builtinId="0"/>
    <cellStyle name="標準 2" xfId="1" xr:uid="{00000000-0005-0000-0000-000005000000}"/>
    <cellStyle name="標準 2 3" xfId="2" xr:uid="{00000000-0005-0000-0000-000006000000}"/>
    <cellStyle name="標準 3" xfId="5" xr:uid="{00000000-0005-0000-0000-000007000000}"/>
    <cellStyle name="標準_2001市町のすがた" xfId="3" xr:uid="{00000000-0005-0000-0000-000008000000}"/>
    <cellStyle name="標準_市町C3" xfId="4" xr:uid="{00000000-0005-0000-0000-000009000000}"/>
    <cellStyle name="未定義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/>
              <a:t>実質経済成長率の推移</a:t>
            </a:r>
          </a:p>
        </c:rich>
      </c:tx>
      <c:layout>
        <c:manualLayout>
          <c:xMode val="edge"/>
          <c:yMode val="edge"/>
          <c:x val="0.15855243900963992"/>
          <c:y val="4.40156596587042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63298942470902"/>
          <c:y val="0.15178451178451177"/>
          <c:w val="0.81420705462899912"/>
          <c:h val="0.7386623775686576"/>
        </c:manualLayout>
      </c:layout>
      <c:lineChart>
        <c:grouping val="standard"/>
        <c:varyColors val="0"/>
        <c:ser>
          <c:idx val="0"/>
          <c:order val="0"/>
          <c:tx>
            <c:v>全国(H23基準）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5.0150021569884407E-2"/>
                  <c:y val="5.196390855183506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F2-4F6C-8BD4-1B15D5AFC68E}"/>
                </c:ext>
              </c:extLst>
            </c:dLbl>
            <c:dLbl>
              <c:idx val="1"/>
              <c:layout>
                <c:manualLayout>
                  <c:x val="-3.1088527727137598E-2"/>
                  <c:y val="-5.2520309253529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F2-4F6C-8BD4-1B15D5AFC68E}"/>
                </c:ext>
              </c:extLst>
            </c:dLbl>
            <c:dLbl>
              <c:idx val="2"/>
              <c:layout>
                <c:manualLayout>
                  <c:x val="-4.1982855591326904E-2"/>
                  <c:y val="-5.5279335836134869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F2-4F6C-8BD4-1B15D5AFC68E}"/>
                </c:ext>
              </c:extLst>
            </c:dLbl>
            <c:dLbl>
              <c:idx val="3"/>
              <c:layout>
                <c:manualLayout>
                  <c:x val="-3.2318718780842047E-2"/>
                  <c:y val="5.6691486610606211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F2-4F6C-8BD4-1B15D5AFC68E}"/>
                </c:ext>
              </c:extLst>
            </c:dLbl>
            <c:dLbl>
              <c:idx val="4"/>
              <c:layout>
                <c:manualLayout>
                  <c:x val="-2.6569904568380567E-2"/>
                  <c:y val="-8.8060305593113994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F2-4F6C-8BD4-1B15D5AFC68E}"/>
                </c:ext>
              </c:extLst>
            </c:dLbl>
            <c:dLbl>
              <c:idx val="5"/>
              <c:layout>
                <c:manualLayout>
                  <c:x val="-4.5911035314134117E-2"/>
                  <c:y val="-5.3970324416518639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F2-4F6C-8BD4-1B15D5AFC68E}"/>
                </c:ext>
              </c:extLst>
            </c:dLbl>
            <c:dLbl>
              <c:idx val="6"/>
              <c:layout>
                <c:manualLayout>
                  <c:x val="-4.7481645439481357E-2"/>
                  <c:y val="-0.15374992267380727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F2-4F6C-8BD4-1B15D5AFC68E}"/>
                </c:ext>
              </c:extLst>
            </c:dLbl>
            <c:dLbl>
              <c:idx val="7"/>
              <c:layout>
                <c:manualLayout>
                  <c:x val="-1.8392700912385953E-2"/>
                  <c:y val="4.5907190894067494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F2-4F6C-8BD4-1B15D5AFC68E}"/>
                </c:ext>
              </c:extLst>
            </c:dLbl>
            <c:dLbl>
              <c:idx val="8"/>
              <c:layout>
                <c:manualLayout>
                  <c:x val="-2.8840820854132001E-2"/>
                  <c:y val="3.9735099337748346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F2-4F6C-8BD4-1B15D5AFC68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#,##0_);\(#,##0\)</c:formatCode>
              <c:ptCount val="8"/>
              <c:pt idx="0">
                <c:v>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  <c:pt idx="5">
                <c:v>1</c:v>
              </c:pt>
              <c:pt idx="6">
                <c:v>2</c:v>
              </c:pt>
              <c:pt idx="7">
                <c:v>3</c:v>
              </c:pt>
            </c:numLit>
          </c:cat>
          <c:val>
            <c:numLit>
              <c:formatCode>#,##0.0;"▲ "#,##0.0</c:formatCode>
              <c:ptCount val="8"/>
              <c:pt idx="0">
                <c:v>-0.4</c:v>
              </c:pt>
              <c:pt idx="1">
                <c:v>1.3</c:v>
              </c:pt>
              <c:pt idx="2">
                <c:v>0.9</c:v>
              </c:pt>
              <c:pt idx="3">
                <c:v>1.9</c:v>
              </c:pt>
              <c:pt idx="4">
                <c:v>0.3</c:v>
              </c:pt>
              <c:pt idx="5">
                <c:v>0</c:v>
              </c:pt>
              <c:pt idx="6">
                <c:v>-4.0999999999999996</c:v>
              </c:pt>
              <c:pt idx="7">
                <c:v>3.4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05F2-4F6C-8BD4-1B15D5AFC68E}"/>
            </c:ext>
          </c:extLst>
        </c:ser>
        <c:ser>
          <c:idx val="1"/>
          <c:order val="1"/>
          <c:tx>
            <c:v>兵庫県(H23基準）</c:v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4.078538569775552E-2"/>
                  <c:y val="-7.2721263377431358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F2-4F6C-8BD4-1B15D5AFC68E}"/>
                </c:ext>
              </c:extLst>
            </c:dLbl>
            <c:dLbl>
              <c:idx val="1"/>
              <c:layout>
                <c:manualLayout>
                  <c:x val="-3.5323003979341329E-2"/>
                  <c:y val="5.7543766625131457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F2-4F6C-8BD4-1B15D5AFC68E}"/>
                </c:ext>
              </c:extLst>
            </c:dLbl>
            <c:dLbl>
              <c:idx val="2"/>
              <c:layout>
                <c:manualLayout>
                  <c:x val="-3.5799557313400343E-2"/>
                  <c:y val="6.3654214940304182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F2-4F6C-8BD4-1B15D5AFC68E}"/>
                </c:ext>
              </c:extLst>
            </c:dLbl>
            <c:dLbl>
              <c:idx val="3"/>
              <c:layout>
                <c:manualLayout>
                  <c:x val="-3.7310174937810192E-2"/>
                  <c:y val="-4.2863278453829652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F2-4F6C-8BD4-1B15D5AFC68E}"/>
                </c:ext>
              </c:extLst>
            </c:dLbl>
            <c:dLbl>
              <c:idx val="4"/>
              <c:layout>
                <c:manualLayout>
                  <c:x val="-5.2644709733863912E-2"/>
                  <c:y val="6.174925104058962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5F2-4F6C-8BD4-1B15D5AFC68E}"/>
                </c:ext>
              </c:extLst>
            </c:dLbl>
            <c:dLbl>
              <c:idx val="5"/>
              <c:layout>
                <c:manualLayout>
                  <c:x val="-3.9418459789300531E-2"/>
                  <c:y val="5.2516768737241176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F2-4F6C-8BD4-1B15D5AFC68E}"/>
                </c:ext>
              </c:extLst>
            </c:dLbl>
            <c:dLbl>
              <c:idx val="6"/>
              <c:layout>
                <c:manualLayout>
                  <c:x val="-3.903657204139805E-2"/>
                  <c:y val="5.9896780579195279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706709075158703E-2"/>
                      <c:h val="6.79501698754246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05F2-4F6C-8BD4-1B15D5AFC68E}"/>
                </c:ext>
              </c:extLst>
            </c:dLbl>
            <c:dLbl>
              <c:idx val="7"/>
              <c:layout>
                <c:manualLayout>
                  <c:x val="-3.4818228366615467E-2"/>
                  <c:y val="-8.954284754809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5F2-4F6C-8BD4-1B15D5AFC68E}"/>
                </c:ext>
              </c:extLst>
            </c:dLbl>
            <c:dLbl>
              <c:idx val="8"/>
              <c:layout>
                <c:manualLayout>
                  <c:x val="-3.5496394897393237E-2"/>
                  <c:y val="-5.2980132450331126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5F2-4F6C-8BD4-1B15D5AFC68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#,##0_);\(#,##0\)</c:formatCode>
              <c:ptCount val="8"/>
              <c:pt idx="0">
                <c:v>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  <c:pt idx="5">
                <c:v>1</c:v>
              </c:pt>
              <c:pt idx="6">
                <c:v>2</c:v>
              </c:pt>
              <c:pt idx="7">
                <c:v>3</c:v>
              </c:pt>
            </c:numLit>
          </c:cat>
          <c:val>
            <c:numLit>
              <c:formatCode>#,##0.0;"▲ "#,##0.0</c:formatCode>
              <c:ptCount val="8"/>
              <c:pt idx="0">
                <c:v>0.5</c:v>
              </c:pt>
              <c:pt idx="1">
                <c:v>1.1000000000000001</c:v>
              </c:pt>
              <c:pt idx="2">
                <c:v>0.4</c:v>
              </c:pt>
              <c:pt idx="3">
                <c:v>2.2000000000000002</c:v>
              </c:pt>
              <c:pt idx="4">
                <c:v>-0.4</c:v>
              </c:pt>
              <c:pt idx="5">
                <c:v>0</c:v>
              </c:pt>
              <c:pt idx="6">
                <c:v>-4.7</c:v>
              </c:pt>
              <c:pt idx="7">
                <c:v>4.8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3-05F2-4F6C-8BD4-1B15D5AFC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94496"/>
        <c:axId val="158796416"/>
      </c:lineChart>
      <c:catAx>
        <c:axId val="15879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92640597344686759"/>
              <c:y val="0.9281705948372615"/>
            </c:manualLayout>
          </c:layout>
          <c:overlay val="0"/>
        </c:title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ja-JP"/>
          </a:p>
        </c:txPr>
        <c:crossAx val="158796416"/>
        <c:crossesAt val="-8"/>
        <c:auto val="0"/>
        <c:lblAlgn val="ctr"/>
        <c:lblOffset val="100"/>
        <c:noMultiLvlLbl val="0"/>
      </c:catAx>
      <c:valAx>
        <c:axId val="158796416"/>
        <c:scaling>
          <c:orientation val="minMax"/>
          <c:max val="6"/>
          <c:min val="-6"/>
        </c:scaling>
        <c:delete val="0"/>
        <c:axPos val="l"/>
        <c:majorGridlines/>
        <c:numFmt formatCode="#,##0.0;&quot;▲ &quot;#,##0.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ja-JP"/>
          </a:p>
        </c:txPr>
        <c:crossAx val="158794496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50884171736597439"/>
          <c:y val="4.4639925059872562E-2"/>
          <c:w val="0.48379597711576372"/>
          <c:h val="7.426920119833506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/>
              <a:t>名目経済成長率の推移</a:t>
            </a:r>
          </a:p>
        </c:rich>
      </c:tx>
      <c:layout>
        <c:manualLayout>
          <c:xMode val="edge"/>
          <c:yMode val="edge"/>
          <c:x val="0.31057300690221007"/>
          <c:y val="2.69948814537717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340071318514316E-2"/>
          <c:y val="0.14375400538097347"/>
          <c:w val="0.89898486173577818"/>
          <c:h val="0.67697431756777737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50133891415071E-2"/>
                  <c:y val="6.7226878894218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B3-4916-AA42-DC7480453E0B}"/>
                </c:ext>
              </c:extLst>
            </c:dLbl>
            <c:dLbl>
              <c:idx val="1"/>
              <c:layout>
                <c:manualLayout>
                  <c:x val="-3.7735849056603772E-2"/>
                  <c:y val="-5.8165548098434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3-4916-AA42-DC7480453E0B}"/>
                </c:ext>
              </c:extLst>
            </c:dLbl>
            <c:dLbl>
              <c:idx val="2"/>
              <c:layout>
                <c:manualLayout>
                  <c:x val="-3.3542976939203356E-2"/>
                  <c:y val="-8.9485458612975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B3-4916-AA42-DC7480453E0B}"/>
                </c:ext>
              </c:extLst>
            </c:dLbl>
            <c:dLbl>
              <c:idx val="3"/>
              <c:layout>
                <c:manualLayout>
                  <c:x val="-3.1446540880503145E-2"/>
                  <c:y val="-6.7114093959731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B3-4916-AA42-DC7480453E0B}"/>
                </c:ext>
              </c:extLst>
            </c:dLbl>
            <c:dLbl>
              <c:idx val="4"/>
              <c:layout>
                <c:manualLayout>
                  <c:x val="-2.9350104821802937E-2"/>
                  <c:y val="-8.9372721027321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B3-4916-AA42-DC7480453E0B}"/>
                </c:ext>
              </c:extLst>
            </c:dLbl>
            <c:dLbl>
              <c:idx val="5"/>
              <c:layout>
                <c:manualLayout>
                  <c:x val="-3.3543010161617225E-2"/>
                  <c:y val="-7.6190462746780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B3-4916-AA42-DC7480453E0B}"/>
                </c:ext>
              </c:extLst>
            </c:dLbl>
            <c:dLbl>
              <c:idx val="6"/>
              <c:layout>
                <c:manualLayout>
                  <c:x val="-4.3586122296169733E-2"/>
                  <c:y val="4.8191069139613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B3-4916-AA42-DC7480453E0B}"/>
                </c:ext>
              </c:extLst>
            </c:dLbl>
            <c:dLbl>
              <c:idx val="7"/>
              <c:layout>
                <c:manualLayout>
                  <c:x val="-1.2139605462822459E-2"/>
                  <c:y val="6.6445182724252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B3-4916-AA42-DC7480453E0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#,##0_);\(#,##0\)</c:formatCode>
              <c:ptCount val="8"/>
              <c:pt idx="0">
                <c:v>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  <c:pt idx="5">
                <c:v>1</c:v>
              </c:pt>
              <c:pt idx="6">
                <c:v>2</c:v>
              </c:pt>
              <c:pt idx="7">
                <c:v>3</c:v>
              </c:pt>
            </c:numLit>
          </c:cat>
          <c:val>
            <c:numLit>
              <c:formatCode>#,##0.0;"▲ "#,##0.0</c:formatCode>
              <c:ptCount val="8"/>
              <c:pt idx="0">
                <c:v>2.2000000000000002</c:v>
              </c:pt>
              <c:pt idx="1">
                <c:v>2.8</c:v>
              </c:pt>
              <c:pt idx="2">
                <c:v>0.8</c:v>
              </c:pt>
              <c:pt idx="3">
                <c:v>2</c:v>
              </c:pt>
              <c:pt idx="4">
                <c:v>0.1</c:v>
              </c:pt>
              <c:pt idx="5">
                <c:v>0.8</c:v>
              </c:pt>
              <c:pt idx="6">
                <c:v>-4.5</c:v>
              </c:pt>
              <c:pt idx="7">
                <c:v>3.5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02B3-4916-AA42-DC7480453E0B}"/>
            </c:ext>
          </c:extLst>
        </c:ser>
        <c:ser>
          <c:idx val="1"/>
          <c:order val="1"/>
          <c:tx>
            <c:v>兵庫県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350104821802916E-2"/>
                  <c:y val="-4.914196128168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B3-4916-AA42-DC7480453E0B}"/>
                </c:ext>
              </c:extLst>
            </c:dLbl>
            <c:dLbl>
              <c:idx val="1"/>
              <c:layout>
                <c:manualLayout>
                  <c:x val="-3.5639412997903561E-2"/>
                  <c:y val="5.3691275167785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B3-4916-AA42-DC7480453E0B}"/>
                </c:ext>
              </c:extLst>
            </c:dLbl>
            <c:dLbl>
              <c:idx val="2"/>
              <c:layout>
                <c:manualLayout>
                  <c:x val="-3.1446540880503145E-2"/>
                  <c:y val="4.4742729306487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B3-4916-AA42-DC7480453E0B}"/>
                </c:ext>
              </c:extLst>
            </c:dLbl>
            <c:dLbl>
              <c:idx val="3"/>
              <c:layout>
                <c:manualLayout>
                  <c:x val="-3.1446540880503145E-2"/>
                  <c:y val="5.375891771917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B3-4916-AA42-DC7480453E0B}"/>
                </c:ext>
              </c:extLst>
            </c:dLbl>
            <c:dLbl>
              <c:idx val="4"/>
              <c:layout>
                <c:manualLayout>
                  <c:x val="-2.7253668763102725E-2"/>
                  <c:y val="4.4629991720833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B3-4916-AA42-DC7480453E0B}"/>
                </c:ext>
              </c:extLst>
            </c:dLbl>
            <c:dLbl>
              <c:idx val="5"/>
              <c:layout>
                <c:manualLayout>
                  <c:x val="-3.6857881383946883E-2"/>
                  <c:y val="6.2640890818880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B3-4916-AA42-DC7480453E0B}"/>
                </c:ext>
              </c:extLst>
            </c:dLbl>
            <c:dLbl>
              <c:idx val="6"/>
              <c:layout>
                <c:manualLayout>
                  <c:x val="-4.7486329004018654E-2"/>
                  <c:y val="-0.1255768610319059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87296030333081E-2"/>
                      <c:h val="7.53045404208194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02B3-4916-AA42-DC7480453E0B}"/>
                </c:ext>
              </c:extLst>
            </c:dLbl>
            <c:dLbl>
              <c:idx val="7"/>
              <c:layout>
                <c:manualLayout>
                  <c:x val="-2.4279210925645067E-2"/>
                  <c:y val="-4.8726467331118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B3-4916-AA42-DC7480453E0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#,##0_);\(#,##0\)</c:formatCode>
              <c:ptCount val="8"/>
              <c:pt idx="0">
                <c:v>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  <c:pt idx="5">
                <c:v>1</c:v>
              </c:pt>
              <c:pt idx="6">
                <c:v>2</c:v>
              </c:pt>
              <c:pt idx="7">
                <c:v>3</c:v>
              </c:pt>
            </c:numLit>
          </c:cat>
          <c:val>
            <c:numLit>
              <c:formatCode>#,##0.0;"▲ "#,##0.0</c:formatCode>
              <c:ptCount val="8"/>
              <c:pt idx="0">
                <c:v>2.5</c:v>
              </c:pt>
              <c:pt idx="1">
                <c:v>2.6</c:v>
              </c:pt>
              <c:pt idx="2">
                <c:v>0.2</c:v>
              </c:pt>
              <c:pt idx="3">
                <c:v>1.8</c:v>
              </c:pt>
              <c:pt idx="4">
                <c:v>-0.4</c:v>
              </c:pt>
              <c:pt idx="5">
                <c:v>0.4</c:v>
              </c:pt>
              <c:pt idx="6">
                <c:v>-4.4000000000000004</c:v>
              </c:pt>
              <c:pt idx="7">
                <c:v>5.2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1-02B3-4916-AA42-DC7480453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44032"/>
        <c:axId val="158845568"/>
      </c:lineChart>
      <c:catAx>
        <c:axId val="158844032"/>
        <c:scaling>
          <c:orientation val="minMax"/>
        </c:scaling>
        <c:delete val="0"/>
        <c:axPos val="b"/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845568"/>
        <c:crossesAt val="-6"/>
        <c:auto val="0"/>
        <c:lblAlgn val="ctr"/>
        <c:lblOffset val="100"/>
        <c:noMultiLvlLbl val="0"/>
      </c:catAx>
      <c:valAx>
        <c:axId val="158845568"/>
        <c:scaling>
          <c:orientation val="minMax"/>
          <c:max val="6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&quot;▲ &quot;#,##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84403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0096017588089812"/>
          <c:y val="4.5766953549410974E-2"/>
          <c:w val="0.37250363431429945"/>
          <c:h val="7.5631011239874077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32969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32969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6154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332547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332547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42875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twoCellAnchor>
    <xdr:from>
      <xdr:col>18</xdr:col>
      <xdr:colOff>114300</xdr:colOff>
      <xdr:row>4</xdr:row>
      <xdr:rowOff>19050</xdr:rowOff>
    </xdr:from>
    <xdr:to>
      <xdr:col>25</xdr:col>
      <xdr:colOff>447675</xdr:colOff>
      <xdr:row>21</xdr:row>
      <xdr:rowOff>9525</xdr:rowOff>
    </xdr:to>
    <xdr:graphicFrame macro="">
      <xdr:nvGraphicFramePr>
        <xdr:cNvPr id="23" name="グラフ 3">
          <a:extLst>
            <a:ext uri="{FF2B5EF4-FFF2-40B4-BE49-F238E27FC236}">
              <a16:creationId xmlns:a16="http://schemas.microsoft.com/office/drawing/2014/main" id="{04767A2B-4D63-431E-821A-75DF6FAF3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114300</xdr:colOff>
      <xdr:row>23</xdr:row>
      <xdr:rowOff>9525</xdr:rowOff>
    </xdr:from>
    <xdr:to>
      <xdr:col>25</xdr:col>
      <xdr:colOff>523875</xdr:colOff>
      <xdr:row>40</xdr:row>
      <xdr:rowOff>123825</xdr:rowOff>
    </xdr:to>
    <xdr:graphicFrame macro="">
      <xdr:nvGraphicFramePr>
        <xdr:cNvPr id="24" name="グラフ 1">
          <a:extLst>
            <a:ext uri="{FF2B5EF4-FFF2-40B4-BE49-F238E27FC236}">
              <a16:creationId xmlns:a16="http://schemas.microsoft.com/office/drawing/2014/main" id="{0D4D2DFF-16BF-4945-8E83-A3190089C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3341E57-0BA0-4AF9-AD10-A8ECCCB40558}"/>
            </a:ext>
          </a:extLst>
        </xdr:cNvPr>
        <xdr:cNvSpPr txBox="1"/>
      </xdr:nvSpPr>
      <xdr:spPr>
        <a:xfrm>
          <a:off x="1532572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0.06452</cdr:x>
      <cdr:y>0.0404</cdr:y>
    </cdr:from>
    <cdr:to>
      <cdr:x>0.22427</cdr:x>
      <cdr:y>0.15488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00050" y="114301"/>
          <a:ext cx="9906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％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0.03665</cdr:x>
      <cdr:y>0.01678</cdr:y>
    </cdr:from>
    <cdr:to>
      <cdr:x>0.21978</cdr:x>
      <cdr:y>0.13423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9075" y="47625"/>
          <a:ext cx="11049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2" name="Line 1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7" name="Line 1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8" name="Line 1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9" name="Line 1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15" name="Line 1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17" name="Line 1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18" name="Line 1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19" name="Line 13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20" name="Line 1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27" name="Line 1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28" name="Line 1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29" name="Line 13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30" name="Line 1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32" name="Line 1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3" name="Line 1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34" name="Line 1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35" name="Line 12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37" name="Line 1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8" name="Line 1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39" name="Line 13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0" name="Line 1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42" name="Line 1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43" name="Line 1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44" name="Line 1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5" name="Line 12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47" name="Line 12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48" name="Line 12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49" name="Line 13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50" name="Line 12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52" name="Line 12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53" name="Line 1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54" name="Line 1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55" name="Line 12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57" name="Line 12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197</xdr:row>
      <xdr:rowOff>19050</xdr:rowOff>
    </xdr:from>
    <xdr:to>
      <xdr:col>1</xdr:col>
      <xdr:colOff>952500</xdr:colOff>
      <xdr:row>199</xdr:row>
      <xdr:rowOff>9525</xdr:rowOff>
    </xdr:to>
    <xdr:sp macro="" textlink="">
      <xdr:nvSpPr>
        <xdr:cNvPr id="58" name="Line 13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59" name="Line 12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213</xdr:row>
      <xdr:rowOff>19050</xdr:rowOff>
    </xdr:from>
    <xdr:to>
      <xdr:col>1</xdr:col>
      <xdr:colOff>952500</xdr:colOff>
      <xdr:row>215</xdr:row>
      <xdr:rowOff>9525</xdr:rowOff>
    </xdr:to>
    <xdr:sp macro="" textlink="">
      <xdr:nvSpPr>
        <xdr:cNvPr id="60" name="Line 13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61" name="Line 12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62" name="Line 12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51" name="Line 12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56" name="Line 13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63" name="Line 1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64" name="Line 1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65" name="Line 12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66" name="Line 12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67" name="Line 12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68" name="Line 13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69" name="Line 12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70" name="Line 13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71" name="Line 12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72" name="Line 12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73" name="Line 1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74" name="Line 1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75" name="Line 12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76" name="Line 13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77" name="Line 12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78" name="Line 12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79" name="Line 12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80" name="Line 13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81" name="Line 12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82" name="Line 13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83" name="Line 1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84" name="Line 12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85" name="Line 12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86" name="Line 13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87" name="Line 12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88" name="Line 13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89" name="Line 12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90" name="Line 12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91" name="Line 12">
          <a:extLst>
            <a:ext uri="{FF2B5EF4-FFF2-40B4-BE49-F238E27FC236}">
              <a16:creationId xmlns:a16="http://schemas.microsoft.com/office/drawing/2014/main" id="{8A118C79-9A58-43DB-94E4-767F75B60834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92" name="Line 13">
          <a:extLst>
            <a:ext uri="{FF2B5EF4-FFF2-40B4-BE49-F238E27FC236}">
              <a16:creationId xmlns:a16="http://schemas.microsoft.com/office/drawing/2014/main" id="{15DCC112-B214-4EDF-9DB7-CD528DA528A4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93" name="Line 12">
          <a:extLst>
            <a:ext uri="{FF2B5EF4-FFF2-40B4-BE49-F238E27FC236}">
              <a16:creationId xmlns:a16="http://schemas.microsoft.com/office/drawing/2014/main" id="{A922196F-EF3F-4BED-AA31-F7DC41E30D67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94" name="Line 13">
          <a:extLst>
            <a:ext uri="{FF2B5EF4-FFF2-40B4-BE49-F238E27FC236}">
              <a16:creationId xmlns:a16="http://schemas.microsoft.com/office/drawing/2014/main" id="{C6A7912B-56F3-4BB7-BECA-A66BE040EA02}"/>
            </a:ext>
          </a:extLst>
        </xdr:cNvPr>
        <xdr:cNvSpPr>
          <a:spLocks noChangeShapeType="1"/>
        </xdr:cNvSpPr>
      </xdr:nvSpPr>
      <xdr:spPr bwMode="auto">
        <a:xfrm>
          <a:off x="9525" y="384619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95" name="Line 12">
          <a:extLst>
            <a:ext uri="{FF2B5EF4-FFF2-40B4-BE49-F238E27FC236}">
              <a16:creationId xmlns:a16="http://schemas.microsoft.com/office/drawing/2014/main" id="{8F8AE4D6-1E65-4028-9954-E20941EB881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96" name="Line 12">
          <a:extLst>
            <a:ext uri="{FF2B5EF4-FFF2-40B4-BE49-F238E27FC236}">
              <a16:creationId xmlns:a16="http://schemas.microsoft.com/office/drawing/2014/main" id="{C29A27D9-6A82-4DF2-A5B8-A67B17603E86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97" name="Line 12">
          <a:extLst>
            <a:ext uri="{FF2B5EF4-FFF2-40B4-BE49-F238E27FC236}">
              <a16:creationId xmlns:a16="http://schemas.microsoft.com/office/drawing/2014/main" id="{935256BD-8E9D-4A3F-AAB6-39B98A51B7B0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81</xdr:row>
      <xdr:rowOff>19050</xdr:rowOff>
    </xdr:from>
    <xdr:to>
      <xdr:col>1</xdr:col>
      <xdr:colOff>952500</xdr:colOff>
      <xdr:row>83</xdr:row>
      <xdr:rowOff>9525</xdr:rowOff>
    </xdr:to>
    <xdr:sp macro="" textlink="">
      <xdr:nvSpPr>
        <xdr:cNvPr id="98" name="Line 12">
          <a:extLst>
            <a:ext uri="{FF2B5EF4-FFF2-40B4-BE49-F238E27FC236}">
              <a16:creationId xmlns:a16="http://schemas.microsoft.com/office/drawing/2014/main" id="{86554921-A53E-4275-9C48-A6D866DFDF30}"/>
            </a:ext>
          </a:extLst>
        </xdr:cNvPr>
        <xdr:cNvSpPr>
          <a:spLocks noChangeShapeType="1"/>
        </xdr:cNvSpPr>
      </xdr:nvSpPr>
      <xdr:spPr bwMode="auto">
        <a:xfrm>
          <a:off x="9525" y="14668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21" name="Line 6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28" name="Line 5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1" name="Line 2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32" name="Line 5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33" name="Line 6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5" name="Line 2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36" name="Line 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37" name="Line 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9" name="Line 2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40" name="Line 5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43" name="Line 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44" name="Line 5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45" name="Line 6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47" name="Line 2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48" name="Line 5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49" name="Line 6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52" name="Line 5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53" name="Line 6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55" name="Line 2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56" name="Line 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57" name="Line 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59" name="Line 2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60" name="Line 5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61" name="Line 6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63" name="Line 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64" name="Line 5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65" name="Line 6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86411F4A-7E28-4F46-AEE6-72C755EBCD75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67" name="Line 2">
          <a:extLst>
            <a:ext uri="{FF2B5EF4-FFF2-40B4-BE49-F238E27FC236}">
              <a16:creationId xmlns:a16="http://schemas.microsoft.com/office/drawing/2014/main" id="{5F40C397-61C4-4566-85FF-C8C85FFB144E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68" name="Line 5">
          <a:extLst>
            <a:ext uri="{FF2B5EF4-FFF2-40B4-BE49-F238E27FC236}">
              <a16:creationId xmlns:a16="http://schemas.microsoft.com/office/drawing/2014/main" id="{BD8E29C1-D4AE-42F9-B707-9E2953FC7E73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69" name="Line 6">
          <a:extLst>
            <a:ext uri="{FF2B5EF4-FFF2-40B4-BE49-F238E27FC236}">
              <a16:creationId xmlns:a16="http://schemas.microsoft.com/office/drawing/2014/main" id="{B4BD0D8B-1620-4F30-8432-6E0CBBE69828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9"/>
  <sheetViews>
    <sheetView topLeftCell="A22" workbookViewId="0">
      <selection activeCell="C36" sqref="C36"/>
    </sheetView>
  </sheetViews>
  <sheetFormatPr defaultRowHeight="13.5"/>
  <cols>
    <col min="1" max="10" width="10.625" customWidth="1"/>
  </cols>
  <sheetData>
    <row r="1" spans="1:10">
      <c r="A1" s="2"/>
      <c r="B1" s="6"/>
      <c r="C1" s="2"/>
      <c r="D1" s="2"/>
      <c r="E1" s="2"/>
      <c r="F1" s="2"/>
      <c r="G1" s="2"/>
      <c r="H1" s="2"/>
      <c r="I1" s="2"/>
    </row>
    <row r="2" spans="1:10">
      <c r="A2" s="2"/>
      <c r="B2" s="6"/>
      <c r="C2" s="2"/>
      <c r="D2" s="2"/>
      <c r="E2" s="2"/>
      <c r="F2" s="2"/>
      <c r="G2" s="2"/>
      <c r="H2" s="2"/>
      <c r="I2" s="2"/>
    </row>
    <row r="3" spans="1:10">
      <c r="A3" s="2"/>
      <c r="B3" s="6"/>
      <c r="C3" s="2"/>
      <c r="D3" s="2"/>
      <c r="E3" s="2"/>
      <c r="F3" s="2"/>
      <c r="G3" s="2"/>
      <c r="H3" s="2"/>
      <c r="I3" s="2"/>
    </row>
    <row r="4" spans="1:10">
      <c r="A4" s="2"/>
      <c r="B4" s="6"/>
      <c r="C4" s="2"/>
      <c r="D4" s="2"/>
      <c r="E4" s="2"/>
      <c r="F4" s="2"/>
      <c r="G4" s="2"/>
      <c r="H4" s="2"/>
      <c r="I4" s="2"/>
    </row>
    <row r="5" spans="1:10">
      <c r="A5" s="2"/>
      <c r="B5" s="6"/>
      <c r="C5" s="2"/>
      <c r="D5" s="2"/>
      <c r="E5" s="2"/>
      <c r="F5" s="2"/>
      <c r="G5" s="2"/>
      <c r="H5" s="2"/>
      <c r="I5" s="2"/>
    </row>
    <row r="6" spans="1:10">
      <c r="A6" s="2"/>
      <c r="B6" s="6"/>
      <c r="C6" s="2"/>
      <c r="D6" s="2"/>
      <c r="E6" s="2"/>
      <c r="F6" s="2"/>
      <c r="G6" s="2"/>
      <c r="H6" s="2"/>
      <c r="I6" s="2"/>
    </row>
    <row r="7" spans="1:10">
      <c r="A7" s="2"/>
      <c r="B7" s="6"/>
      <c r="C7" s="2"/>
      <c r="D7" s="2"/>
      <c r="E7" s="2"/>
      <c r="F7" s="2"/>
      <c r="G7" s="2"/>
      <c r="H7" s="2"/>
      <c r="I7" s="2"/>
    </row>
    <row r="8" spans="1:10" ht="35.25">
      <c r="A8" s="7" t="s">
        <v>142</v>
      </c>
      <c r="B8" s="2"/>
      <c r="C8" s="8"/>
      <c r="D8" s="8"/>
      <c r="E8" s="8"/>
      <c r="F8" s="8"/>
      <c r="G8" s="8"/>
      <c r="H8" s="8"/>
      <c r="I8" s="8"/>
      <c r="J8" s="5"/>
    </row>
    <row r="9" spans="1:10" ht="25.5">
      <c r="A9" s="8"/>
      <c r="B9" s="81"/>
      <c r="C9" s="12" t="s">
        <v>6</v>
      </c>
      <c r="D9" s="11"/>
      <c r="E9" s="2"/>
      <c r="F9" s="2"/>
      <c r="G9" s="2"/>
      <c r="H9" s="2"/>
      <c r="I9" s="2"/>
    </row>
    <row r="10" spans="1:10">
      <c r="A10" s="2"/>
      <c r="B10" s="6"/>
      <c r="C10" s="2"/>
      <c r="D10" s="2"/>
      <c r="E10" s="2"/>
      <c r="F10" s="2"/>
      <c r="G10" s="2"/>
      <c r="H10" s="2"/>
      <c r="I10" s="2"/>
    </row>
    <row r="11" spans="1:10">
      <c r="A11" s="2"/>
      <c r="B11" s="6"/>
      <c r="C11" s="2"/>
      <c r="D11" s="2"/>
      <c r="E11" s="2"/>
      <c r="F11" s="2"/>
      <c r="G11" s="2"/>
      <c r="H11" s="2"/>
      <c r="I11" s="2"/>
    </row>
    <row r="12" spans="1:10">
      <c r="A12" s="2"/>
      <c r="B12" s="6"/>
      <c r="C12" s="2"/>
      <c r="D12" s="2"/>
      <c r="E12" s="2"/>
      <c r="F12" s="2"/>
      <c r="G12" s="2"/>
      <c r="H12" s="2"/>
      <c r="I12" s="2"/>
    </row>
    <row r="13" spans="1:10">
      <c r="A13" s="2"/>
      <c r="B13" s="6"/>
      <c r="C13" s="2"/>
      <c r="D13" s="2"/>
      <c r="E13" s="2"/>
      <c r="F13" s="2"/>
      <c r="G13" s="2"/>
      <c r="H13" s="2"/>
      <c r="I13" s="2"/>
    </row>
    <row r="14" spans="1:10">
      <c r="A14" s="2"/>
      <c r="B14" s="6"/>
      <c r="C14" s="2"/>
      <c r="D14" s="2"/>
      <c r="E14" s="2"/>
      <c r="F14" s="2"/>
      <c r="G14" s="2"/>
      <c r="H14" s="2"/>
      <c r="I14" s="2"/>
    </row>
    <row r="15" spans="1:10">
      <c r="A15" s="2"/>
      <c r="B15" s="6"/>
      <c r="C15" s="2"/>
      <c r="D15" s="2"/>
      <c r="E15" s="2"/>
      <c r="F15" s="2"/>
      <c r="G15" s="2"/>
      <c r="H15" s="2"/>
      <c r="I15" s="2"/>
    </row>
    <row r="16" spans="1:10" ht="27">
      <c r="A16" s="2"/>
      <c r="B16" s="389" t="s">
        <v>302</v>
      </c>
      <c r="C16" s="389"/>
      <c r="D16" s="389"/>
      <c r="E16" s="389"/>
      <c r="F16" s="389"/>
      <c r="G16" s="389"/>
      <c r="H16" s="2"/>
      <c r="I16" s="2"/>
    </row>
    <row r="17" spans="1:9">
      <c r="A17" s="2"/>
      <c r="B17" s="6"/>
      <c r="C17" s="2"/>
      <c r="D17" s="2"/>
      <c r="E17" s="2"/>
      <c r="F17" s="2"/>
      <c r="G17" s="2"/>
      <c r="H17" s="2"/>
      <c r="I17" s="2"/>
    </row>
    <row r="18" spans="1:9">
      <c r="A18" s="2"/>
      <c r="B18" s="6"/>
      <c r="C18" s="2"/>
      <c r="D18" s="2"/>
      <c r="E18" s="2"/>
      <c r="F18" s="2"/>
      <c r="G18" s="2"/>
      <c r="H18" s="2"/>
      <c r="I18" s="2"/>
    </row>
    <row r="19" spans="1:9">
      <c r="A19" s="2"/>
      <c r="B19" s="6"/>
      <c r="C19" s="2"/>
      <c r="D19" s="2"/>
      <c r="E19" s="2"/>
      <c r="F19" s="2"/>
      <c r="G19" s="2"/>
      <c r="H19" s="2"/>
      <c r="I19" s="2"/>
    </row>
    <row r="20" spans="1:9">
      <c r="A20" s="2"/>
      <c r="B20" s="6"/>
      <c r="C20" s="2"/>
      <c r="D20" s="2"/>
      <c r="E20" s="2"/>
      <c r="F20" s="2"/>
      <c r="G20" s="2"/>
      <c r="H20" s="2"/>
      <c r="I20" s="2"/>
    </row>
    <row r="21" spans="1:9">
      <c r="A21" s="2"/>
      <c r="B21" s="6"/>
      <c r="C21" s="2"/>
      <c r="D21" s="2"/>
      <c r="E21" s="2"/>
      <c r="F21" s="2"/>
      <c r="G21" s="2"/>
      <c r="H21" s="2"/>
      <c r="I21" s="2"/>
    </row>
    <row r="22" spans="1:9">
      <c r="A22" s="2"/>
      <c r="B22" s="6"/>
      <c r="C22" s="2"/>
      <c r="D22" s="2"/>
      <c r="E22" s="2"/>
      <c r="F22" s="2"/>
      <c r="G22" s="2"/>
      <c r="H22" s="2"/>
      <c r="I22" s="2"/>
    </row>
    <row r="23" spans="1:9">
      <c r="A23" s="2"/>
      <c r="B23" s="6"/>
      <c r="C23" s="2"/>
      <c r="D23" s="2"/>
      <c r="E23" s="2"/>
      <c r="F23" s="2"/>
      <c r="G23" s="2"/>
      <c r="H23" s="2"/>
      <c r="I23" s="2"/>
    </row>
    <row r="24" spans="1:9">
      <c r="A24" s="2"/>
      <c r="B24" s="6"/>
      <c r="C24" s="2"/>
      <c r="D24" s="2"/>
      <c r="E24" s="2"/>
      <c r="F24" s="2"/>
      <c r="G24" s="2"/>
      <c r="H24" s="2"/>
      <c r="I24" s="2"/>
    </row>
    <row r="25" spans="1:9">
      <c r="A25" s="2"/>
      <c r="B25" s="6"/>
      <c r="C25" s="2"/>
      <c r="D25" s="2"/>
      <c r="E25" s="2"/>
      <c r="F25" s="2"/>
      <c r="G25" s="2"/>
      <c r="H25" s="2"/>
      <c r="I25" s="2"/>
    </row>
    <row r="26" spans="1:9">
      <c r="A26" s="2"/>
      <c r="B26" s="6"/>
      <c r="C26" s="2"/>
      <c r="D26" s="2"/>
      <c r="E26" s="2"/>
      <c r="F26" s="2"/>
      <c r="G26" s="2"/>
      <c r="H26" s="2"/>
      <c r="I26" s="2"/>
    </row>
    <row r="27" spans="1:9">
      <c r="A27" s="2"/>
      <c r="B27" s="6"/>
      <c r="C27" s="2"/>
      <c r="D27" s="2"/>
      <c r="E27" s="2"/>
      <c r="F27" s="2"/>
      <c r="G27" s="2"/>
      <c r="H27" s="2"/>
      <c r="I27" s="2"/>
    </row>
    <row r="28" spans="1:9">
      <c r="A28" s="2"/>
      <c r="B28" s="6"/>
      <c r="C28" s="2"/>
      <c r="D28" s="2"/>
      <c r="E28" s="2"/>
      <c r="F28" s="2"/>
      <c r="G28" s="2"/>
      <c r="H28" s="2"/>
      <c r="I28" s="2"/>
    </row>
    <row r="29" spans="1:9">
      <c r="A29" s="2"/>
      <c r="B29" s="6"/>
      <c r="C29" s="2"/>
      <c r="D29" s="2"/>
      <c r="E29" s="2"/>
      <c r="F29" s="2"/>
      <c r="G29" s="2"/>
      <c r="H29" s="2"/>
      <c r="I29" s="2"/>
    </row>
    <row r="30" spans="1:9">
      <c r="A30" s="2"/>
      <c r="B30" s="6"/>
      <c r="C30" s="2"/>
      <c r="D30" s="2"/>
      <c r="E30" s="2"/>
      <c r="F30" s="2"/>
      <c r="G30" s="2"/>
      <c r="H30" s="2"/>
      <c r="I30" s="2"/>
    </row>
    <row r="31" spans="1:9">
      <c r="A31" s="2"/>
      <c r="B31" s="6"/>
      <c r="C31" s="2"/>
      <c r="D31" s="2"/>
      <c r="E31" s="2"/>
      <c r="F31" s="2"/>
      <c r="G31" s="2"/>
      <c r="H31" s="2"/>
      <c r="I31" s="2"/>
    </row>
    <row r="32" spans="1:9">
      <c r="A32" s="2"/>
      <c r="B32" s="6"/>
      <c r="C32" s="2"/>
      <c r="D32" s="2"/>
      <c r="E32" s="2"/>
      <c r="F32" s="2"/>
      <c r="G32" s="2"/>
      <c r="H32" s="2"/>
      <c r="I32" s="2"/>
    </row>
    <row r="33" spans="1:9">
      <c r="A33" s="2"/>
      <c r="B33" s="6"/>
      <c r="C33" s="2"/>
      <c r="D33" s="2"/>
      <c r="E33" s="2"/>
      <c r="F33" s="2"/>
      <c r="G33" s="2"/>
      <c r="H33" s="2"/>
      <c r="I33" s="2"/>
    </row>
    <row r="34" spans="1:9">
      <c r="A34" s="2"/>
      <c r="B34" s="9"/>
      <c r="C34" s="2"/>
      <c r="D34" s="2"/>
      <c r="E34" s="2"/>
      <c r="F34" s="2"/>
      <c r="G34" s="2"/>
      <c r="H34" s="2"/>
      <c r="I34" s="2"/>
    </row>
    <row r="35" spans="1:9" ht="21">
      <c r="A35" s="2"/>
      <c r="B35" s="2"/>
      <c r="C35" s="390">
        <v>44151</v>
      </c>
      <c r="D35" s="390"/>
      <c r="E35" s="390"/>
      <c r="F35" s="390"/>
      <c r="G35" s="2"/>
      <c r="H35" s="2"/>
      <c r="I35" s="2"/>
    </row>
    <row r="36" spans="1:9" ht="21">
      <c r="A36" s="2"/>
      <c r="B36" s="2"/>
      <c r="C36" s="10"/>
      <c r="D36" s="10"/>
      <c r="E36" s="10"/>
      <c r="F36" s="10"/>
      <c r="G36" s="2"/>
      <c r="H36" s="2"/>
      <c r="I36" s="2"/>
    </row>
    <row r="37" spans="1:9" ht="21">
      <c r="A37" s="2"/>
      <c r="B37" s="2"/>
      <c r="C37" s="10"/>
      <c r="D37" s="10"/>
      <c r="E37" s="10"/>
      <c r="F37" s="10"/>
      <c r="G37" s="2"/>
      <c r="H37" s="2"/>
      <c r="I37" s="2"/>
    </row>
    <row r="38" spans="1:9" ht="21">
      <c r="A38" s="2"/>
      <c r="B38" s="2"/>
      <c r="C38" s="10"/>
      <c r="D38" s="10"/>
      <c r="E38" s="10"/>
      <c r="F38" s="10"/>
      <c r="G38" s="2"/>
      <c r="H38" s="2"/>
      <c r="I38" s="2"/>
    </row>
    <row r="39" spans="1:9" ht="21">
      <c r="A39" s="2"/>
      <c r="B39" s="2"/>
      <c r="C39" s="10"/>
      <c r="D39" s="10"/>
      <c r="E39" s="10"/>
      <c r="F39" s="10"/>
      <c r="G39" s="2"/>
      <c r="H39" s="2"/>
      <c r="I39" s="2"/>
    </row>
    <row r="40" spans="1:9" ht="21">
      <c r="A40" s="2"/>
      <c r="B40" s="2"/>
      <c r="C40" s="10"/>
      <c r="D40" s="10"/>
      <c r="E40" s="10"/>
      <c r="F40" s="10"/>
      <c r="G40" s="2"/>
      <c r="H40" s="2"/>
      <c r="I40" s="2"/>
    </row>
    <row r="41" spans="1:9" ht="21">
      <c r="A41" s="2"/>
      <c r="B41" s="2"/>
      <c r="C41" s="10"/>
      <c r="D41" s="10"/>
      <c r="E41" s="10"/>
      <c r="F41" s="10"/>
      <c r="G41" s="2"/>
      <c r="H41" s="2"/>
      <c r="I41" s="2"/>
    </row>
    <row r="42" spans="1:9">
      <c r="A42" s="2"/>
      <c r="B42" s="6"/>
      <c r="C42" s="2"/>
      <c r="D42" s="2"/>
      <c r="E42" s="2"/>
      <c r="F42" s="2"/>
      <c r="G42" s="2"/>
      <c r="H42" s="2"/>
      <c r="I42" s="2"/>
    </row>
    <row r="43" spans="1:9">
      <c r="A43" s="2"/>
      <c r="B43" s="6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391" t="s">
        <v>7</v>
      </c>
      <c r="C44" s="391"/>
      <c r="D44" s="391"/>
      <c r="E44" s="391"/>
      <c r="F44" s="391"/>
      <c r="G44" s="391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9:9">
      <c r="I49" s="2"/>
    </row>
  </sheetData>
  <mergeCells count="3">
    <mergeCell ref="B16:G16"/>
    <mergeCell ref="C35:F35"/>
    <mergeCell ref="B44:G4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P37"/>
  <sheetViews>
    <sheetView tabSelected="1" workbookViewId="0">
      <selection activeCell="I6" sqref="I6"/>
    </sheetView>
  </sheetViews>
  <sheetFormatPr defaultRowHeight="13.5"/>
  <cols>
    <col min="1" max="1" width="5.375" style="73" customWidth="1"/>
    <col min="2" max="2" width="10.875" style="73" customWidth="1"/>
    <col min="3" max="7" width="9.625" style="73" customWidth="1"/>
    <col min="8" max="8" width="10.5" style="73" customWidth="1"/>
    <col min="9" max="9" width="4.75" style="73" customWidth="1"/>
    <col min="10" max="10" width="12.875" style="73" customWidth="1"/>
    <col min="11" max="13" width="11.625" style="73" customWidth="1"/>
    <col min="14" max="256" width="9" style="73"/>
    <col min="257" max="257" width="5.375" style="73" customWidth="1"/>
    <col min="258" max="258" width="10.875" style="73" customWidth="1"/>
    <col min="259" max="263" width="9.625" style="73" customWidth="1"/>
    <col min="264" max="264" width="13.375" style="73" customWidth="1"/>
    <col min="265" max="265" width="4.75" style="73" customWidth="1"/>
    <col min="266" max="266" width="12.875" style="73" customWidth="1"/>
    <col min="267" max="269" width="11.625" style="73" customWidth="1"/>
    <col min="270" max="512" width="9" style="73"/>
    <col min="513" max="513" width="5.375" style="73" customWidth="1"/>
    <col min="514" max="514" width="10.875" style="73" customWidth="1"/>
    <col min="515" max="519" width="9.625" style="73" customWidth="1"/>
    <col min="520" max="520" width="13.375" style="73" customWidth="1"/>
    <col min="521" max="521" width="4.75" style="73" customWidth="1"/>
    <col min="522" max="522" width="12.875" style="73" customWidth="1"/>
    <col min="523" max="525" width="11.625" style="73" customWidth="1"/>
    <col min="526" max="768" width="9" style="73"/>
    <col min="769" max="769" width="5.375" style="73" customWidth="1"/>
    <col min="770" max="770" width="10.875" style="73" customWidth="1"/>
    <col min="771" max="775" width="9.625" style="73" customWidth="1"/>
    <col min="776" max="776" width="13.375" style="73" customWidth="1"/>
    <col min="777" max="777" width="4.75" style="73" customWidth="1"/>
    <col min="778" max="778" width="12.875" style="73" customWidth="1"/>
    <col min="779" max="781" width="11.625" style="73" customWidth="1"/>
    <col min="782" max="1024" width="9" style="73"/>
    <col min="1025" max="1025" width="5.375" style="73" customWidth="1"/>
    <col min="1026" max="1026" width="10.875" style="73" customWidth="1"/>
    <col min="1027" max="1031" width="9.625" style="73" customWidth="1"/>
    <col min="1032" max="1032" width="13.375" style="73" customWidth="1"/>
    <col min="1033" max="1033" width="4.75" style="73" customWidth="1"/>
    <col min="1034" max="1034" width="12.875" style="73" customWidth="1"/>
    <col min="1035" max="1037" width="11.625" style="73" customWidth="1"/>
    <col min="1038" max="1280" width="9" style="73"/>
    <col min="1281" max="1281" width="5.375" style="73" customWidth="1"/>
    <col min="1282" max="1282" width="10.875" style="73" customWidth="1"/>
    <col min="1283" max="1287" width="9.625" style="73" customWidth="1"/>
    <col min="1288" max="1288" width="13.375" style="73" customWidth="1"/>
    <col min="1289" max="1289" width="4.75" style="73" customWidth="1"/>
    <col min="1290" max="1290" width="12.875" style="73" customWidth="1"/>
    <col min="1291" max="1293" width="11.625" style="73" customWidth="1"/>
    <col min="1294" max="1536" width="9" style="73"/>
    <col min="1537" max="1537" width="5.375" style="73" customWidth="1"/>
    <col min="1538" max="1538" width="10.875" style="73" customWidth="1"/>
    <col min="1539" max="1543" width="9.625" style="73" customWidth="1"/>
    <col min="1544" max="1544" width="13.375" style="73" customWidth="1"/>
    <col min="1545" max="1545" width="4.75" style="73" customWidth="1"/>
    <col min="1546" max="1546" width="12.875" style="73" customWidth="1"/>
    <col min="1547" max="1549" width="11.625" style="73" customWidth="1"/>
    <col min="1550" max="1792" width="9" style="73"/>
    <col min="1793" max="1793" width="5.375" style="73" customWidth="1"/>
    <col min="1794" max="1794" width="10.875" style="73" customWidth="1"/>
    <col min="1795" max="1799" width="9.625" style="73" customWidth="1"/>
    <col min="1800" max="1800" width="13.375" style="73" customWidth="1"/>
    <col min="1801" max="1801" width="4.75" style="73" customWidth="1"/>
    <col min="1802" max="1802" width="12.875" style="73" customWidth="1"/>
    <col min="1803" max="1805" width="11.625" style="73" customWidth="1"/>
    <col min="1806" max="2048" width="9" style="73"/>
    <col min="2049" max="2049" width="5.375" style="73" customWidth="1"/>
    <col min="2050" max="2050" width="10.875" style="73" customWidth="1"/>
    <col min="2051" max="2055" width="9.625" style="73" customWidth="1"/>
    <col min="2056" max="2056" width="13.375" style="73" customWidth="1"/>
    <col min="2057" max="2057" width="4.75" style="73" customWidth="1"/>
    <col min="2058" max="2058" width="12.875" style="73" customWidth="1"/>
    <col min="2059" max="2061" width="11.625" style="73" customWidth="1"/>
    <col min="2062" max="2304" width="9" style="73"/>
    <col min="2305" max="2305" width="5.375" style="73" customWidth="1"/>
    <col min="2306" max="2306" width="10.875" style="73" customWidth="1"/>
    <col min="2307" max="2311" width="9.625" style="73" customWidth="1"/>
    <col min="2312" max="2312" width="13.375" style="73" customWidth="1"/>
    <col min="2313" max="2313" width="4.75" style="73" customWidth="1"/>
    <col min="2314" max="2314" width="12.875" style="73" customWidth="1"/>
    <col min="2315" max="2317" width="11.625" style="73" customWidth="1"/>
    <col min="2318" max="2560" width="9" style="73"/>
    <col min="2561" max="2561" width="5.375" style="73" customWidth="1"/>
    <col min="2562" max="2562" width="10.875" style="73" customWidth="1"/>
    <col min="2563" max="2567" width="9.625" style="73" customWidth="1"/>
    <col min="2568" max="2568" width="13.375" style="73" customWidth="1"/>
    <col min="2569" max="2569" width="4.75" style="73" customWidth="1"/>
    <col min="2570" max="2570" width="12.875" style="73" customWidth="1"/>
    <col min="2571" max="2573" width="11.625" style="73" customWidth="1"/>
    <col min="2574" max="2816" width="9" style="73"/>
    <col min="2817" max="2817" width="5.375" style="73" customWidth="1"/>
    <col min="2818" max="2818" width="10.875" style="73" customWidth="1"/>
    <col min="2819" max="2823" width="9.625" style="73" customWidth="1"/>
    <col min="2824" max="2824" width="13.375" style="73" customWidth="1"/>
    <col min="2825" max="2825" width="4.75" style="73" customWidth="1"/>
    <col min="2826" max="2826" width="12.875" style="73" customWidth="1"/>
    <col min="2827" max="2829" width="11.625" style="73" customWidth="1"/>
    <col min="2830" max="3072" width="9" style="73"/>
    <col min="3073" max="3073" width="5.375" style="73" customWidth="1"/>
    <col min="3074" max="3074" width="10.875" style="73" customWidth="1"/>
    <col min="3075" max="3079" width="9.625" style="73" customWidth="1"/>
    <col min="3080" max="3080" width="13.375" style="73" customWidth="1"/>
    <col min="3081" max="3081" width="4.75" style="73" customWidth="1"/>
    <col min="3082" max="3082" width="12.875" style="73" customWidth="1"/>
    <col min="3083" max="3085" width="11.625" style="73" customWidth="1"/>
    <col min="3086" max="3328" width="9" style="73"/>
    <col min="3329" max="3329" width="5.375" style="73" customWidth="1"/>
    <col min="3330" max="3330" width="10.875" style="73" customWidth="1"/>
    <col min="3331" max="3335" width="9.625" style="73" customWidth="1"/>
    <col min="3336" max="3336" width="13.375" style="73" customWidth="1"/>
    <col min="3337" max="3337" width="4.75" style="73" customWidth="1"/>
    <col min="3338" max="3338" width="12.875" style="73" customWidth="1"/>
    <col min="3339" max="3341" width="11.625" style="73" customWidth="1"/>
    <col min="3342" max="3584" width="9" style="73"/>
    <col min="3585" max="3585" width="5.375" style="73" customWidth="1"/>
    <col min="3586" max="3586" width="10.875" style="73" customWidth="1"/>
    <col min="3587" max="3591" width="9.625" style="73" customWidth="1"/>
    <col min="3592" max="3592" width="13.375" style="73" customWidth="1"/>
    <col min="3593" max="3593" width="4.75" style="73" customWidth="1"/>
    <col min="3594" max="3594" width="12.875" style="73" customWidth="1"/>
    <col min="3595" max="3597" width="11.625" style="73" customWidth="1"/>
    <col min="3598" max="3840" width="9" style="73"/>
    <col min="3841" max="3841" width="5.375" style="73" customWidth="1"/>
    <col min="3842" max="3842" width="10.875" style="73" customWidth="1"/>
    <col min="3843" max="3847" width="9.625" style="73" customWidth="1"/>
    <col min="3848" max="3848" width="13.375" style="73" customWidth="1"/>
    <col min="3849" max="3849" width="4.75" style="73" customWidth="1"/>
    <col min="3850" max="3850" width="12.875" style="73" customWidth="1"/>
    <col min="3851" max="3853" width="11.625" style="73" customWidth="1"/>
    <col min="3854" max="4096" width="9" style="73"/>
    <col min="4097" max="4097" width="5.375" style="73" customWidth="1"/>
    <col min="4098" max="4098" width="10.875" style="73" customWidth="1"/>
    <col min="4099" max="4103" width="9.625" style="73" customWidth="1"/>
    <col min="4104" max="4104" width="13.375" style="73" customWidth="1"/>
    <col min="4105" max="4105" width="4.75" style="73" customWidth="1"/>
    <col min="4106" max="4106" width="12.875" style="73" customWidth="1"/>
    <col min="4107" max="4109" width="11.625" style="73" customWidth="1"/>
    <col min="4110" max="4352" width="9" style="73"/>
    <col min="4353" max="4353" width="5.375" style="73" customWidth="1"/>
    <col min="4354" max="4354" width="10.875" style="73" customWidth="1"/>
    <col min="4355" max="4359" width="9.625" style="73" customWidth="1"/>
    <col min="4360" max="4360" width="13.375" style="73" customWidth="1"/>
    <col min="4361" max="4361" width="4.75" style="73" customWidth="1"/>
    <col min="4362" max="4362" width="12.875" style="73" customWidth="1"/>
    <col min="4363" max="4365" width="11.625" style="73" customWidth="1"/>
    <col min="4366" max="4608" width="9" style="73"/>
    <col min="4609" max="4609" width="5.375" style="73" customWidth="1"/>
    <col min="4610" max="4610" width="10.875" style="73" customWidth="1"/>
    <col min="4611" max="4615" width="9.625" style="73" customWidth="1"/>
    <col min="4616" max="4616" width="13.375" style="73" customWidth="1"/>
    <col min="4617" max="4617" width="4.75" style="73" customWidth="1"/>
    <col min="4618" max="4618" width="12.875" style="73" customWidth="1"/>
    <col min="4619" max="4621" width="11.625" style="73" customWidth="1"/>
    <col min="4622" max="4864" width="9" style="73"/>
    <col min="4865" max="4865" width="5.375" style="73" customWidth="1"/>
    <col min="4866" max="4866" width="10.875" style="73" customWidth="1"/>
    <col min="4867" max="4871" width="9.625" style="73" customWidth="1"/>
    <col min="4872" max="4872" width="13.375" style="73" customWidth="1"/>
    <col min="4873" max="4873" width="4.75" style="73" customWidth="1"/>
    <col min="4874" max="4874" width="12.875" style="73" customWidth="1"/>
    <col min="4875" max="4877" width="11.625" style="73" customWidth="1"/>
    <col min="4878" max="5120" width="9" style="73"/>
    <col min="5121" max="5121" width="5.375" style="73" customWidth="1"/>
    <col min="5122" max="5122" width="10.875" style="73" customWidth="1"/>
    <col min="5123" max="5127" width="9.625" style="73" customWidth="1"/>
    <col min="5128" max="5128" width="13.375" style="73" customWidth="1"/>
    <col min="5129" max="5129" width="4.75" style="73" customWidth="1"/>
    <col min="5130" max="5130" width="12.875" style="73" customWidth="1"/>
    <col min="5131" max="5133" width="11.625" style="73" customWidth="1"/>
    <col min="5134" max="5376" width="9" style="73"/>
    <col min="5377" max="5377" width="5.375" style="73" customWidth="1"/>
    <col min="5378" max="5378" width="10.875" style="73" customWidth="1"/>
    <col min="5379" max="5383" width="9.625" style="73" customWidth="1"/>
    <col min="5384" max="5384" width="13.375" style="73" customWidth="1"/>
    <col min="5385" max="5385" width="4.75" style="73" customWidth="1"/>
    <col min="5386" max="5386" width="12.875" style="73" customWidth="1"/>
    <col min="5387" max="5389" width="11.625" style="73" customWidth="1"/>
    <col min="5390" max="5632" width="9" style="73"/>
    <col min="5633" max="5633" width="5.375" style="73" customWidth="1"/>
    <col min="5634" max="5634" width="10.875" style="73" customWidth="1"/>
    <col min="5635" max="5639" width="9.625" style="73" customWidth="1"/>
    <col min="5640" max="5640" width="13.375" style="73" customWidth="1"/>
    <col min="5641" max="5641" width="4.75" style="73" customWidth="1"/>
    <col min="5642" max="5642" width="12.875" style="73" customWidth="1"/>
    <col min="5643" max="5645" width="11.625" style="73" customWidth="1"/>
    <col min="5646" max="5888" width="9" style="73"/>
    <col min="5889" max="5889" width="5.375" style="73" customWidth="1"/>
    <col min="5890" max="5890" width="10.875" style="73" customWidth="1"/>
    <col min="5891" max="5895" width="9.625" style="73" customWidth="1"/>
    <col min="5896" max="5896" width="13.375" style="73" customWidth="1"/>
    <col min="5897" max="5897" width="4.75" style="73" customWidth="1"/>
    <col min="5898" max="5898" width="12.875" style="73" customWidth="1"/>
    <col min="5899" max="5901" width="11.625" style="73" customWidth="1"/>
    <col min="5902" max="6144" width="9" style="73"/>
    <col min="6145" max="6145" width="5.375" style="73" customWidth="1"/>
    <col min="6146" max="6146" width="10.875" style="73" customWidth="1"/>
    <col min="6147" max="6151" width="9.625" style="73" customWidth="1"/>
    <col min="6152" max="6152" width="13.375" style="73" customWidth="1"/>
    <col min="6153" max="6153" width="4.75" style="73" customWidth="1"/>
    <col min="6154" max="6154" width="12.875" style="73" customWidth="1"/>
    <col min="6155" max="6157" width="11.625" style="73" customWidth="1"/>
    <col min="6158" max="6400" width="9" style="73"/>
    <col min="6401" max="6401" width="5.375" style="73" customWidth="1"/>
    <col min="6402" max="6402" width="10.875" style="73" customWidth="1"/>
    <col min="6403" max="6407" width="9.625" style="73" customWidth="1"/>
    <col min="6408" max="6408" width="13.375" style="73" customWidth="1"/>
    <col min="6409" max="6409" width="4.75" style="73" customWidth="1"/>
    <col min="6410" max="6410" width="12.875" style="73" customWidth="1"/>
    <col min="6411" max="6413" width="11.625" style="73" customWidth="1"/>
    <col min="6414" max="6656" width="9" style="73"/>
    <col min="6657" max="6657" width="5.375" style="73" customWidth="1"/>
    <col min="6658" max="6658" width="10.875" style="73" customWidth="1"/>
    <col min="6659" max="6663" width="9.625" style="73" customWidth="1"/>
    <col min="6664" max="6664" width="13.375" style="73" customWidth="1"/>
    <col min="6665" max="6665" width="4.75" style="73" customWidth="1"/>
    <col min="6666" max="6666" width="12.875" style="73" customWidth="1"/>
    <col min="6667" max="6669" width="11.625" style="73" customWidth="1"/>
    <col min="6670" max="6912" width="9" style="73"/>
    <col min="6913" max="6913" width="5.375" style="73" customWidth="1"/>
    <col min="6914" max="6914" width="10.875" style="73" customWidth="1"/>
    <col min="6915" max="6919" width="9.625" style="73" customWidth="1"/>
    <col min="6920" max="6920" width="13.375" style="73" customWidth="1"/>
    <col min="6921" max="6921" width="4.75" style="73" customWidth="1"/>
    <col min="6922" max="6922" width="12.875" style="73" customWidth="1"/>
    <col min="6923" max="6925" width="11.625" style="73" customWidth="1"/>
    <col min="6926" max="7168" width="9" style="73"/>
    <col min="7169" max="7169" width="5.375" style="73" customWidth="1"/>
    <col min="7170" max="7170" width="10.875" style="73" customWidth="1"/>
    <col min="7171" max="7175" width="9.625" style="73" customWidth="1"/>
    <col min="7176" max="7176" width="13.375" style="73" customWidth="1"/>
    <col min="7177" max="7177" width="4.75" style="73" customWidth="1"/>
    <col min="7178" max="7178" width="12.875" style="73" customWidth="1"/>
    <col min="7179" max="7181" width="11.625" style="73" customWidth="1"/>
    <col min="7182" max="7424" width="9" style="73"/>
    <col min="7425" max="7425" width="5.375" style="73" customWidth="1"/>
    <col min="7426" max="7426" width="10.875" style="73" customWidth="1"/>
    <col min="7427" max="7431" width="9.625" style="73" customWidth="1"/>
    <col min="7432" max="7432" width="13.375" style="73" customWidth="1"/>
    <col min="7433" max="7433" width="4.75" style="73" customWidth="1"/>
    <col min="7434" max="7434" width="12.875" style="73" customWidth="1"/>
    <col min="7435" max="7437" width="11.625" style="73" customWidth="1"/>
    <col min="7438" max="7680" width="9" style="73"/>
    <col min="7681" max="7681" width="5.375" style="73" customWidth="1"/>
    <col min="7682" max="7682" width="10.875" style="73" customWidth="1"/>
    <col min="7683" max="7687" width="9.625" style="73" customWidth="1"/>
    <col min="7688" max="7688" width="13.375" style="73" customWidth="1"/>
    <col min="7689" max="7689" width="4.75" style="73" customWidth="1"/>
    <col min="7690" max="7690" width="12.875" style="73" customWidth="1"/>
    <col min="7691" max="7693" width="11.625" style="73" customWidth="1"/>
    <col min="7694" max="7936" width="9" style="73"/>
    <col min="7937" max="7937" width="5.375" style="73" customWidth="1"/>
    <col min="7938" max="7938" width="10.875" style="73" customWidth="1"/>
    <col min="7939" max="7943" width="9.625" style="73" customWidth="1"/>
    <col min="7944" max="7944" width="13.375" style="73" customWidth="1"/>
    <col min="7945" max="7945" width="4.75" style="73" customWidth="1"/>
    <col min="7946" max="7946" width="12.875" style="73" customWidth="1"/>
    <col min="7947" max="7949" width="11.625" style="73" customWidth="1"/>
    <col min="7950" max="8192" width="9" style="73"/>
    <col min="8193" max="8193" width="5.375" style="73" customWidth="1"/>
    <col min="8194" max="8194" width="10.875" style="73" customWidth="1"/>
    <col min="8195" max="8199" width="9.625" style="73" customWidth="1"/>
    <col min="8200" max="8200" width="13.375" style="73" customWidth="1"/>
    <col min="8201" max="8201" width="4.75" style="73" customWidth="1"/>
    <col min="8202" max="8202" width="12.875" style="73" customWidth="1"/>
    <col min="8203" max="8205" width="11.625" style="73" customWidth="1"/>
    <col min="8206" max="8448" width="9" style="73"/>
    <col min="8449" max="8449" width="5.375" style="73" customWidth="1"/>
    <col min="8450" max="8450" width="10.875" style="73" customWidth="1"/>
    <col min="8451" max="8455" width="9.625" style="73" customWidth="1"/>
    <col min="8456" max="8456" width="13.375" style="73" customWidth="1"/>
    <col min="8457" max="8457" width="4.75" style="73" customWidth="1"/>
    <col min="8458" max="8458" width="12.875" style="73" customWidth="1"/>
    <col min="8459" max="8461" width="11.625" style="73" customWidth="1"/>
    <col min="8462" max="8704" width="9" style="73"/>
    <col min="8705" max="8705" width="5.375" style="73" customWidth="1"/>
    <col min="8706" max="8706" width="10.875" style="73" customWidth="1"/>
    <col min="8707" max="8711" width="9.625" style="73" customWidth="1"/>
    <col min="8712" max="8712" width="13.375" style="73" customWidth="1"/>
    <col min="8713" max="8713" width="4.75" style="73" customWidth="1"/>
    <col min="8714" max="8714" width="12.875" style="73" customWidth="1"/>
    <col min="8715" max="8717" width="11.625" style="73" customWidth="1"/>
    <col min="8718" max="8960" width="9" style="73"/>
    <col min="8961" max="8961" width="5.375" style="73" customWidth="1"/>
    <col min="8962" max="8962" width="10.875" style="73" customWidth="1"/>
    <col min="8963" max="8967" width="9.625" style="73" customWidth="1"/>
    <col min="8968" max="8968" width="13.375" style="73" customWidth="1"/>
    <col min="8969" max="8969" width="4.75" style="73" customWidth="1"/>
    <col min="8970" max="8970" width="12.875" style="73" customWidth="1"/>
    <col min="8971" max="8973" width="11.625" style="73" customWidth="1"/>
    <col min="8974" max="9216" width="9" style="73"/>
    <col min="9217" max="9217" width="5.375" style="73" customWidth="1"/>
    <col min="9218" max="9218" width="10.875" style="73" customWidth="1"/>
    <col min="9219" max="9223" width="9.625" style="73" customWidth="1"/>
    <col min="9224" max="9224" width="13.375" style="73" customWidth="1"/>
    <col min="9225" max="9225" width="4.75" style="73" customWidth="1"/>
    <col min="9226" max="9226" width="12.875" style="73" customWidth="1"/>
    <col min="9227" max="9229" width="11.625" style="73" customWidth="1"/>
    <col min="9230" max="9472" width="9" style="73"/>
    <col min="9473" max="9473" width="5.375" style="73" customWidth="1"/>
    <col min="9474" max="9474" width="10.875" style="73" customWidth="1"/>
    <col min="9475" max="9479" width="9.625" style="73" customWidth="1"/>
    <col min="9480" max="9480" width="13.375" style="73" customWidth="1"/>
    <col min="9481" max="9481" width="4.75" style="73" customWidth="1"/>
    <col min="9482" max="9482" width="12.875" style="73" customWidth="1"/>
    <col min="9483" max="9485" width="11.625" style="73" customWidth="1"/>
    <col min="9486" max="9728" width="9" style="73"/>
    <col min="9729" max="9729" width="5.375" style="73" customWidth="1"/>
    <col min="9730" max="9730" width="10.875" style="73" customWidth="1"/>
    <col min="9731" max="9735" width="9.625" style="73" customWidth="1"/>
    <col min="9736" max="9736" width="13.375" style="73" customWidth="1"/>
    <col min="9737" max="9737" width="4.75" style="73" customWidth="1"/>
    <col min="9738" max="9738" width="12.875" style="73" customWidth="1"/>
    <col min="9739" max="9741" width="11.625" style="73" customWidth="1"/>
    <col min="9742" max="9984" width="9" style="73"/>
    <col min="9985" max="9985" width="5.375" style="73" customWidth="1"/>
    <col min="9986" max="9986" width="10.875" style="73" customWidth="1"/>
    <col min="9987" max="9991" width="9.625" style="73" customWidth="1"/>
    <col min="9992" max="9992" width="13.375" style="73" customWidth="1"/>
    <col min="9993" max="9993" width="4.75" style="73" customWidth="1"/>
    <col min="9994" max="9994" width="12.875" style="73" customWidth="1"/>
    <col min="9995" max="9997" width="11.625" style="73" customWidth="1"/>
    <col min="9998" max="10240" width="9" style="73"/>
    <col min="10241" max="10241" width="5.375" style="73" customWidth="1"/>
    <col min="10242" max="10242" width="10.875" style="73" customWidth="1"/>
    <col min="10243" max="10247" width="9.625" style="73" customWidth="1"/>
    <col min="10248" max="10248" width="13.375" style="73" customWidth="1"/>
    <col min="10249" max="10249" width="4.75" style="73" customWidth="1"/>
    <col min="10250" max="10250" width="12.875" style="73" customWidth="1"/>
    <col min="10251" max="10253" width="11.625" style="73" customWidth="1"/>
    <col min="10254" max="10496" width="9" style="73"/>
    <col min="10497" max="10497" width="5.375" style="73" customWidth="1"/>
    <col min="10498" max="10498" width="10.875" style="73" customWidth="1"/>
    <col min="10499" max="10503" width="9.625" style="73" customWidth="1"/>
    <col min="10504" max="10504" width="13.375" style="73" customWidth="1"/>
    <col min="10505" max="10505" width="4.75" style="73" customWidth="1"/>
    <col min="10506" max="10506" width="12.875" style="73" customWidth="1"/>
    <col min="10507" max="10509" width="11.625" style="73" customWidth="1"/>
    <col min="10510" max="10752" width="9" style="73"/>
    <col min="10753" max="10753" width="5.375" style="73" customWidth="1"/>
    <col min="10754" max="10754" width="10.875" style="73" customWidth="1"/>
    <col min="10755" max="10759" width="9.625" style="73" customWidth="1"/>
    <col min="10760" max="10760" width="13.375" style="73" customWidth="1"/>
    <col min="10761" max="10761" width="4.75" style="73" customWidth="1"/>
    <col min="10762" max="10762" width="12.875" style="73" customWidth="1"/>
    <col min="10763" max="10765" width="11.625" style="73" customWidth="1"/>
    <col min="10766" max="11008" width="9" style="73"/>
    <col min="11009" max="11009" width="5.375" style="73" customWidth="1"/>
    <col min="11010" max="11010" width="10.875" style="73" customWidth="1"/>
    <col min="11011" max="11015" width="9.625" style="73" customWidth="1"/>
    <col min="11016" max="11016" width="13.375" style="73" customWidth="1"/>
    <col min="11017" max="11017" width="4.75" style="73" customWidth="1"/>
    <col min="11018" max="11018" width="12.875" style="73" customWidth="1"/>
    <col min="11019" max="11021" width="11.625" style="73" customWidth="1"/>
    <col min="11022" max="11264" width="9" style="73"/>
    <col min="11265" max="11265" width="5.375" style="73" customWidth="1"/>
    <col min="11266" max="11266" width="10.875" style="73" customWidth="1"/>
    <col min="11267" max="11271" width="9.625" style="73" customWidth="1"/>
    <col min="11272" max="11272" width="13.375" style="73" customWidth="1"/>
    <col min="11273" max="11273" width="4.75" style="73" customWidth="1"/>
    <col min="11274" max="11274" width="12.875" style="73" customWidth="1"/>
    <col min="11275" max="11277" width="11.625" style="73" customWidth="1"/>
    <col min="11278" max="11520" width="9" style="73"/>
    <col min="11521" max="11521" width="5.375" style="73" customWidth="1"/>
    <col min="11522" max="11522" width="10.875" style="73" customWidth="1"/>
    <col min="11523" max="11527" width="9.625" style="73" customWidth="1"/>
    <col min="11528" max="11528" width="13.375" style="73" customWidth="1"/>
    <col min="11529" max="11529" width="4.75" style="73" customWidth="1"/>
    <col min="11530" max="11530" width="12.875" style="73" customWidth="1"/>
    <col min="11531" max="11533" width="11.625" style="73" customWidth="1"/>
    <col min="11534" max="11776" width="9" style="73"/>
    <col min="11777" max="11777" width="5.375" style="73" customWidth="1"/>
    <col min="11778" max="11778" width="10.875" style="73" customWidth="1"/>
    <col min="11779" max="11783" width="9.625" style="73" customWidth="1"/>
    <col min="11784" max="11784" width="13.375" style="73" customWidth="1"/>
    <col min="11785" max="11785" width="4.75" style="73" customWidth="1"/>
    <col min="11786" max="11786" width="12.875" style="73" customWidth="1"/>
    <col min="11787" max="11789" width="11.625" style="73" customWidth="1"/>
    <col min="11790" max="12032" width="9" style="73"/>
    <col min="12033" max="12033" width="5.375" style="73" customWidth="1"/>
    <col min="12034" max="12034" width="10.875" style="73" customWidth="1"/>
    <col min="12035" max="12039" width="9.625" style="73" customWidth="1"/>
    <col min="12040" max="12040" width="13.375" style="73" customWidth="1"/>
    <col min="12041" max="12041" width="4.75" style="73" customWidth="1"/>
    <col min="12042" max="12042" width="12.875" style="73" customWidth="1"/>
    <col min="12043" max="12045" width="11.625" style="73" customWidth="1"/>
    <col min="12046" max="12288" width="9" style="73"/>
    <col min="12289" max="12289" width="5.375" style="73" customWidth="1"/>
    <col min="12290" max="12290" width="10.875" style="73" customWidth="1"/>
    <col min="12291" max="12295" width="9.625" style="73" customWidth="1"/>
    <col min="12296" max="12296" width="13.375" style="73" customWidth="1"/>
    <col min="12297" max="12297" width="4.75" style="73" customWidth="1"/>
    <col min="12298" max="12298" width="12.875" style="73" customWidth="1"/>
    <col min="12299" max="12301" width="11.625" style="73" customWidth="1"/>
    <col min="12302" max="12544" width="9" style="73"/>
    <col min="12545" max="12545" width="5.375" style="73" customWidth="1"/>
    <col min="12546" max="12546" width="10.875" style="73" customWidth="1"/>
    <col min="12547" max="12551" width="9.625" style="73" customWidth="1"/>
    <col min="12552" max="12552" width="13.375" style="73" customWidth="1"/>
    <col min="12553" max="12553" width="4.75" style="73" customWidth="1"/>
    <col min="12554" max="12554" width="12.875" style="73" customWidth="1"/>
    <col min="12555" max="12557" width="11.625" style="73" customWidth="1"/>
    <col min="12558" max="12800" width="9" style="73"/>
    <col min="12801" max="12801" width="5.375" style="73" customWidth="1"/>
    <col min="12802" max="12802" width="10.875" style="73" customWidth="1"/>
    <col min="12803" max="12807" width="9.625" style="73" customWidth="1"/>
    <col min="12808" max="12808" width="13.375" style="73" customWidth="1"/>
    <col min="12809" max="12809" width="4.75" style="73" customWidth="1"/>
    <col min="12810" max="12810" width="12.875" style="73" customWidth="1"/>
    <col min="12811" max="12813" width="11.625" style="73" customWidth="1"/>
    <col min="12814" max="13056" width="9" style="73"/>
    <col min="13057" max="13057" width="5.375" style="73" customWidth="1"/>
    <col min="13058" max="13058" width="10.875" style="73" customWidth="1"/>
    <col min="13059" max="13063" width="9.625" style="73" customWidth="1"/>
    <col min="13064" max="13064" width="13.375" style="73" customWidth="1"/>
    <col min="13065" max="13065" width="4.75" style="73" customWidth="1"/>
    <col min="13066" max="13066" width="12.875" style="73" customWidth="1"/>
    <col min="13067" max="13069" width="11.625" style="73" customWidth="1"/>
    <col min="13070" max="13312" width="9" style="73"/>
    <col min="13313" max="13313" width="5.375" style="73" customWidth="1"/>
    <col min="13314" max="13314" width="10.875" style="73" customWidth="1"/>
    <col min="13315" max="13319" width="9.625" style="73" customWidth="1"/>
    <col min="13320" max="13320" width="13.375" style="73" customWidth="1"/>
    <col min="13321" max="13321" width="4.75" style="73" customWidth="1"/>
    <col min="13322" max="13322" width="12.875" style="73" customWidth="1"/>
    <col min="13323" max="13325" width="11.625" style="73" customWidth="1"/>
    <col min="13326" max="13568" width="9" style="73"/>
    <col min="13569" max="13569" width="5.375" style="73" customWidth="1"/>
    <col min="13570" max="13570" width="10.875" style="73" customWidth="1"/>
    <col min="13571" max="13575" width="9.625" style="73" customWidth="1"/>
    <col min="13576" max="13576" width="13.375" style="73" customWidth="1"/>
    <col min="13577" max="13577" width="4.75" style="73" customWidth="1"/>
    <col min="13578" max="13578" width="12.875" style="73" customWidth="1"/>
    <col min="13579" max="13581" width="11.625" style="73" customWidth="1"/>
    <col min="13582" max="13824" width="9" style="73"/>
    <col min="13825" max="13825" width="5.375" style="73" customWidth="1"/>
    <col min="13826" max="13826" width="10.875" style="73" customWidth="1"/>
    <col min="13827" max="13831" width="9.625" style="73" customWidth="1"/>
    <col min="13832" max="13832" width="13.375" style="73" customWidth="1"/>
    <col min="13833" max="13833" width="4.75" style="73" customWidth="1"/>
    <col min="13834" max="13834" width="12.875" style="73" customWidth="1"/>
    <col min="13835" max="13837" width="11.625" style="73" customWidth="1"/>
    <col min="13838" max="14080" width="9" style="73"/>
    <col min="14081" max="14081" width="5.375" style="73" customWidth="1"/>
    <col min="14082" max="14082" width="10.875" style="73" customWidth="1"/>
    <col min="14083" max="14087" width="9.625" style="73" customWidth="1"/>
    <col min="14088" max="14088" width="13.375" style="73" customWidth="1"/>
    <col min="14089" max="14089" width="4.75" style="73" customWidth="1"/>
    <col min="14090" max="14090" width="12.875" style="73" customWidth="1"/>
    <col min="14091" max="14093" width="11.625" style="73" customWidth="1"/>
    <col min="14094" max="14336" width="9" style="73"/>
    <col min="14337" max="14337" width="5.375" style="73" customWidth="1"/>
    <col min="14338" max="14338" width="10.875" style="73" customWidth="1"/>
    <col min="14339" max="14343" width="9.625" style="73" customWidth="1"/>
    <col min="14344" max="14344" width="13.375" style="73" customWidth="1"/>
    <col min="14345" max="14345" width="4.75" style="73" customWidth="1"/>
    <col min="14346" max="14346" width="12.875" style="73" customWidth="1"/>
    <col min="14347" max="14349" width="11.625" style="73" customWidth="1"/>
    <col min="14350" max="14592" width="9" style="73"/>
    <col min="14593" max="14593" width="5.375" style="73" customWidth="1"/>
    <col min="14594" max="14594" width="10.875" style="73" customWidth="1"/>
    <col min="14595" max="14599" width="9.625" style="73" customWidth="1"/>
    <col min="14600" max="14600" width="13.375" style="73" customWidth="1"/>
    <col min="14601" max="14601" width="4.75" style="73" customWidth="1"/>
    <col min="14602" max="14602" width="12.875" style="73" customWidth="1"/>
    <col min="14603" max="14605" width="11.625" style="73" customWidth="1"/>
    <col min="14606" max="14848" width="9" style="73"/>
    <col min="14849" max="14849" width="5.375" style="73" customWidth="1"/>
    <col min="14850" max="14850" width="10.875" style="73" customWidth="1"/>
    <col min="14851" max="14855" width="9.625" style="73" customWidth="1"/>
    <col min="14856" max="14856" width="13.375" style="73" customWidth="1"/>
    <col min="14857" max="14857" width="4.75" style="73" customWidth="1"/>
    <col min="14858" max="14858" width="12.875" style="73" customWidth="1"/>
    <col min="14859" max="14861" width="11.625" style="73" customWidth="1"/>
    <col min="14862" max="15104" width="9" style="73"/>
    <col min="15105" max="15105" width="5.375" style="73" customWidth="1"/>
    <col min="15106" max="15106" width="10.875" style="73" customWidth="1"/>
    <col min="15107" max="15111" width="9.625" style="73" customWidth="1"/>
    <col min="15112" max="15112" width="13.375" style="73" customWidth="1"/>
    <col min="15113" max="15113" width="4.75" style="73" customWidth="1"/>
    <col min="15114" max="15114" width="12.875" style="73" customWidth="1"/>
    <col min="15115" max="15117" width="11.625" style="73" customWidth="1"/>
    <col min="15118" max="15360" width="9" style="73"/>
    <col min="15361" max="15361" width="5.375" style="73" customWidth="1"/>
    <col min="15362" max="15362" width="10.875" style="73" customWidth="1"/>
    <col min="15363" max="15367" width="9.625" style="73" customWidth="1"/>
    <col min="15368" max="15368" width="13.375" style="73" customWidth="1"/>
    <col min="15369" max="15369" width="4.75" style="73" customWidth="1"/>
    <col min="15370" max="15370" width="12.875" style="73" customWidth="1"/>
    <col min="15371" max="15373" width="11.625" style="73" customWidth="1"/>
    <col min="15374" max="15616" width="9" style="73"/>
    <col min="15617" max="15617" width="5.375" style="73" customWidth="1"/>
    <col min="15618" max="15618" width="10.875" style="73" customWidth="1"/>
    <col min="15619" max="15623" width="9.625" style="73" customWidth="1"/>
    <col min="15624" max="15624" width="13.375" style="73" customWidth="1"/>
    <col min="15625" max="15625" width="4.75" style="73" customWidth="1"/>
    <col min="15626" max="15626" width="12.875" style="73" customWidth="1"/>
    <col min="15627" max="15629" width="11.625" style="73" customWidth="1"/>
    <col min="15630" max="15872" width="9" style="73"/>
    <col min="15873" max="15873" width="5.375" style="73" customWidth="1"/>
    <col min="15874" max="15874" width="10.875" style="73" customWidth="1"/>
    <col min="15875" max="15879" width="9.625" style="73" customWidth="1"/>
    <col min="15880" max="15880" width="13.375" style="73" customWidth="1"/>
    <col min="15881" max="15881" width="4.75" style="73" customWidth="1"/>
    <col min="15882" max="15882" width="12.875" style="73" customWidth="1"/>
    <col min="15883" max="15885" width="11.625" style="73" customWidth="1"/>
    <col min="15886" max="16128" width="9" style="73"/>
    <col min="16129" max="16129" width="5.375" style="73" customWidth="1"/>
    <col min="16130" max="16130" width="10.875" style="73" customWidth="1"/>
    <col min="16131" max="16135" width="9.625" style="73" customWidth="1"/>
    <col min="16136" max="16136" width="13.375" style="73" customWidth="1"/>
    <col min="16137" max="16137" width="4.75" style="73" customWidth="1"/>
    <col min="16138" max="16138" width="12.875" style="73" customWidth="1"/>
    <col min="16139" max="16141" width="11.625" style="73" customWidth="1"/>
    <col min="16142" max="16384" width="9" style="73"/>
  </cols>
  <sheetData>
    <row r="1" spans="1:16">
      <c r="A1" s="72"/>
      <c r="B1" s="72"/>
      <c r="C1" s="72"/>
      <c r="D1" s="72"/>
      <c r="E1" s="72"/>
      <c r="F1" s="72"/>
      <c r="G1" s="72"/>
      <c r="H1" s="72"/>
    </row>
    <row r="2" spans="1:16" ht="15.6" customHeight="1">
      <c r="A2" s="72"/>
      <c r="B2" s="72"/>
      <c r="C2" s="72"/>
      <c r="D2" s="72"/>
      <c r="E2" s="72"/>
      <c r="F2" s="72"/>
      <c r="G2" s="392" t="s">
        <v>320</v>
      </c>
      <c r="H2" s="393"/>
    </row>
    <row r="3" spans="1:16" ht="18.75" customHeight="1">
      <c r="A3" s="72"/>
      <c r="B3" s="394" t="s">
        <v>136</v>
      </c>
      <c r="C3" s="395"/>
      <c r="D3" s="395"/>
      <c r="E3" s="395"/>
      <c r="F3" s="395"/>
      <c r="G3" s="395"/>
      <c r="H3" s="395"/>
    </row>
    <row r="4" spans="1:16" ht="21.75" customHeight="1">
      <c r="A4" s="72"/>
      <c r="B4" s="395" t="s">
        <v>321</v>
      </c>
      <c r="C4" s="395"/>
      <c r="D4" s="395"/>
      <c r="E4" s="395"/>
      <c r="F4" s="395"/>
      <c r="G4" s="395"/>
      <c r="H4" s="395"/>
    </row>
    <row r="5" spans="1:16" ht="15.6" customHeight="1">
      <c r="A5" s="72"/>
      <c r="B5" s="205"/>
      <c r="C5" s="205"/>
      <c r="D5" s="205"/>
      <c r="E5" s="205"/>
      <c r="F5" s="205"/>
      <c r="G5" s="205"/>
      <c r="H5" s="205"/>
      <c r="I5" s="73" t="s">
        <v>349</v>
      </c>
    </row>
    <row r="6" spans="1:16" ht="15.6" customHeight="1">
      <c r="A6" s="87"/>
      <c r="B6" s="87"/>
      <c r="C6" s="87"/>
      <c r="D6" s="87"/>
      <c r="E6" s="87"/>
      <c r="F6" s="87"/>
      <c r="G6" s="87"/>
      <c r="H6" s="87"/>
    </row>
    <row r="7" spans="1:16" ht="20.100000000000001" customHeight="1">
      <c r="A7" s="88" t="s">
        <v>218</v>
      </c>
      <c r="B7" s="85" t="s">
        <v>323</v>
      </c>
      <c r="C7" s="85"/>
      <c r="D7" s="85"/>
      <c r="E7" s="85"/>
      <c r="F7" s="85"/>
      <c r="G7" s="85"/>
      <c r="H7" s="85"/>
      <c r="I7" s="73" t="s">
        <v>1</v>
      </c>
      <c r="P7" s="76"/>
    </row>
    <row r="8" spans="1:16" ht="20.100000000000001" customHeight="1">
      <c r="A8" s="87"/>
      <c r="B8" s="85" t="s">
        <v>324</v>
      </c>
      <c r="C8" s="85"/>
      <c r="D8" s="85"/>
      <c r="E8" s="85"/>
      <c r="F8" s="85"/>
      <c r="G8" s="85"/>
      <c r="H8" s="85"/>
      <c r="O8" s="73" t="s">
        <v>322</v>
      </c>
      <c r="P8" s="76"/>
    </row>
    <row r="9" spans="1:16" ht="20.100000000000001" customHeight="1">
      <c r="A9" s="87"/>
      <c r="B9" s="85" t="s">
        <v>325</v>
      </c>
      <c r="C9" s="85"/>
      <c r="D9" s="85"/>
      <c r="E9" s="85"/>
      <c r="F9" s="85"/>
      <c r="G9" s="85"/>
      <c r="H9" s="85"/>
      <c r="I9" s="76" t="s">
        <v>1</v>
      </c>
      <c r="J9" s="73" t="s">
        <v>265</v>
      </c>
      <c r="P9" s="76"/>
    </row>
    <row r="10" spans="1:16" ht="20.100000000000001" customHeight="1">
      <c r="A10" s="87"/>
      <c r="B10" s="85" t="s">
        <v>326</v>
      </c>
      <c r="C10" s="85"/>
      <c r="D10" s="85"/>
      <c r="E10" s="85"/>
      <c r="F10" s="85"/>
      <c r="G10" s="85"/>
      <c r="H10" s="85"/>
      <c r="I10" s="76"/>
      <c r="J10" s="73" t="s">
        <v>1</v>
      </c>
      <c r="P10" s="76"/>
    </row>
    <row r="11" spans="1:16" ht="20.100000000000001" customHeight="1">
      <c r="A11" s="87"/>
      <c r="B11" s="85" t="s">
        <v>327</v>
      </c>
      <c r="C11" s="85"/>
      <c r="D11" s="85"/>
      <c r="E11" s="85"/>
      <c r="F11" s="85"/>
      <c r="G11" s="85"/>
      <c r="H11" s="85"/>
      <c r="I11" s="76"/>
      <c r="K11" s="73" t="s">
        <v>1</v>
      </c>
    </row>
    <row r="12" spans="1:16" ht="20.100000000000001" customHeight="1">
      <c r="A12" s="87"/>
      <c r="B12" s="85" t="s">
        <v>328</v>
      </c>
      <c r="C12" s="85"/>
      <c r="D12" s="85"/>
      <c r="E12" s="85"/>
      <c r="F12" s="85"/>
      <c r="G12" s="85"/>
      <c r="H12" s="85"/>
      <c r="I12" s="76"/>
    </row>
    <row r="13" spans="1:16" ht="20.100000000000001" customHeight="1">
      <c r="A13" s="87"/>
      <c r="B13" s="85" t="s">
        <v>329</v>
      </c>
      <c r="C13" s="85"/>
      <c r="D13" s="85"/>
      <c r="E13" s="85"/>
      <c r="F13" s="85"/>
      <c r="G13" s="85"/>
      <c r="H13" s="85"/>
      <c r="I13" s="76"/>
    </row>
    <row r="14" spans="1:16" ht="20.100000000000001" customHeight="1">
      <c r="A14" s="87"/>
      <c r="B14" s="85" t="s">
        <v>330</v>
      </c>
      <c r="C14" s="85"/>
      <c r="D14" s="85"/>
      <c r="E14" s="85"/>
      <c r="F14" s="85"/>
      <c r="G14" s="85"/>
      <c r="H14" s="85"/>
      <c r="I14" s="76"/>
    </row>
    <row r="15" spans="1:16" ht="20.100000000000001" customHeight="1">
      <c r="B15" s="85" t="s">
        <v>346</v>
      </c>
      <c r="C15" s="85"/>
      <c r="D15" s="85"/>
      <c r="E15" s="85"/>
      <c r="F15" s="85"/>
      <c r="G15" s="85"/>
      <c r="H15" s="85"/>
      <c r="I15" s="76"/>
      <c r="J15" s="76"/>
      <c r="K15" s="76"/>
      <c r="L15" s="76"/>
      <c r="M15" s="76"/>
      <c r="N15" s="76"/>
      <c r="O15" s="76"/>
    </row>
    <row r="16" spans="1:16" ht="20.100000000000001" customHeight="1">
      <c r="A16" s="88"/>
      <c r="B16" s="85" t="s">
        <v>347</v>
      </c>
      <c r="C16" s="85"/>
      <c r="D16" s="85"/>
      <c r="E16" s="85"/>
      <c r="F16" s="85"/>
      <c r="G16" s="85"/>
      <c r="H16" s="85"/>
      <c r="I16" s="76"/>
      <c r="J16" s="76"/>
      <c r="K16" s="76"/>
      <c r="L16" s="76"/>
      <c r="M16" s="76"/>
      <c r="N16" s="76"/>
      <c r="O16" s="76"/>
    </row>
    <row r="17" spans="1:15" ht="20.100000000000001" customHeight="1">
      <c r="A17" s="88"/>
      <c r="B17" s="85" t="s">
        <v>348</v>
      </c>
      <c r="C17" s="85"/>
      <c r="D17" s="85"/>
      <c r="E17" s="85"/>
      <c r="F17" s="85"/>
      <c r="G17" s="85"/>
      <c r="H17" s="85"/>
      <c r="I17" s="76"/>
      <c r="J17" s="76"/>
      <c r="K17" s="76"/>
      <c r="L17" s="76"/>
      <c r="M17" s="76"/>
      <c r="N17" s="76"/>
      <c r="O17" s="76"/>
    </row>
    <row r="18" spans="1:15" ht="20.100000000000001" customHeight="1">
      <c r="A18" s="88"/>
      <c r="B18" s="85"/>
      <c r="C18" s="85"/>
      <c r="D18" s="85"/>
      <c r="E18" s="85"/>
      <c r="F18" s="85"/>
      <c r="G18" s="85"/>
      <c r="H18" s="85"/>
    </row>
    <row r="19" spans="1:15" ht="20.100000000000001" customHeight="1">
      <c r="A19" s="88" t="s">
        <v>219</v>
      </c>
      <c r="B19" s="85" t="s">
        <v>331</v>
      </c>
      <c r="C19" s="85"/>
      <c r="D19" s="85"/>
      <c r="E19" s="85"/>
      <c r="F19" s="85"/>
      <c r="G19" s="85"/>
      <c r="H19" s="85"/>
    </row>
    <row r="20" spans="1:15" ht="20.100000000000001" customHeight="1">
      <c r="A20" s="88"/>
      <c r="B20" s="85" t="s">
        <v>332</v>
      </c>
      <c r="C20" s="85"/>
      <c r="D20" s="85"/>
      <c r="E20" s="85"/>
      <c r="F20" s="85"/>
      <c r="G20" s="85"/>
      <c r="H20" s="85"/>
    </row>
    <row r="21" spans="1:15" ht="20.100000000000001" customHeight="1">
      <c r="A21" s="88"/>
      <c r="B21" s="85" t="s">
        <v>333</v>
      </c>
      <c r="C21" s="85"/>
      <c r="D21" s="85"/>
      <c r="E21" s="85"/>
      <c r="F21" s="85"/>
      <c r="G21" s="85"/>
      <c r="H21" s="85"/>
    </row>
    <row r="22" spans="1:15" ht="20.100000000000001" customHeight="1">
      <c r="A22" s="88"/>
      <c r="B22" s="85" t="s">
        <v>334</v>
      </c>
      <c r="C22" s="85"/>
      <c r="D22" s="85"/>
      <c r="E22" s="85"/>
      <c r="F22" s="85"/>
      <c r="G22" s="85"/>
      <c r="H22" s="85"/>
    </row>
    <row r="23" spans="1:15" ht="20.100000000000001" customHeight="1">
      <c r="A23" s="85"/>
      <c r="B23" s="85" t="s">
        <v>335</v>
      </c>
      <c r="C23" s="85"/>
      <c r="D23" s="85"/>
      <c r="E23" s="85"/>
      <c r="F23" s="85"/>
      <c r="G23" s="85"/>
      <c r="H23" s="85"/>
    </row>
    <row r="24" spans="1:15" ht="20.100000000000001" customHeight="1">
      <c r="A24" s="85"/>
      <c r="B24" s="85" t="s">
        <v>336</v>
      </c>
      <c r="C24" s="85"/>
      <c r="D24" s="85"/>
      <c r="E24" s="85"/>
      <c r="F24" s="85"/>
      <c r="G24" s="85"/>
      <c r="H24" s="85"/>
    </row>
    <row r="25" spans="1:15" ht="20.100000000000001" customHeight="1">
      <c r="A25" s="85"/>
      <c r="B25" s="85" t="s">
        <v>337</v>
      </c>
      <c r="C25" s="85"/>
      <c r="D25" s="85"/>
      <c r="E25" s="85"/>
      <c r="F25" s="85"/>
      <c r="G25" s="85"/>
      <c r="H25" s="85"/>
    </row>
    <row r="26" spans="1:15" ht="20.100000000000001" customHeight="1">
      <c r="A26" s="86"/>
      <c r="B26" s="86" t="s">
        <v>339</v>
      </c>
      <c r="C26" s="86"/>
      <c r="D26" s="86"/>
      <c r="E26" s="86"/>
      <c r="F26" s="86"/>
      <c r="G26" s="86"/>
      <c r="H26" s="85"/>
      <c r="J26" s="76"/>
      <c r="K26" s="76"/>
      <c r="L26" s="76"/>
      <c r="M26" s="76"/>
      <c r="N26" s="76"/>
      <c r="O26" s="76"/>
    </row>
    <row r="27" spans="1:15" ht="20.100000000000001" customHeight="1">
      <c r="B27" s="86" t="s">
        <v>338</v>
      </c>
      <c r="C27" s="86"/>
      <c r="D27" s="86"/>
      <c r="E27" s="86"/>
      <c r="F27" s="86"/>
      <c r="G27" s="86"/>
      <c r="H27" s="85"/>
      <c r="J27" s="76"/>
      <c r="K27" s="76"/>
      <c r="L27" s="76"/>
      <c r="M27" s="76"/>
      <c r="N27" s="76"/>
      <c r="O27" s="76"/>
    </row>
    <row r="28" spans="1:15" ht="20.100000000000001" customHeight="1">
      <c r="A28" s="85"/>
      <c r="B28" s="86"/>
      <c r="C28" s="86"/>
      <c r="D28" s="86"/>
      <c r="E28" s="86"/>
      <c r="F28" s="86"/>
      <c r="G28" s="86"/>
      <c r="H28" s="85"/>
      <c r="M28" s="76"/>
      <c r="N28" s="76"/>
      <c r="O28" s="76"/>
    </row>
    <row r="29" spans="1:15" ht="20.100000000000001" customHeight="1">
      <c r="A29" s="88" t="s">
        <v>220</v>
      </c>
      <c r="B29" s="85" t="s">
        <v>340</v>
      </c>
      <c r="C29" s="85"/>
      <c r="D29" s="85"/>
      <c r="E29" s="85"/>
      <c r="F29" s="85"/>
      <c r="G29" s="85"/>
      <c r="H29" s="85"/>
      <c r="J29" s="76"/>
      <c r="K29" s="342"/>
      <c r="L29" s="76"/>
      <c r="M29" s="76"/>
      <c r="N29" s="76"/>
      <c r="O29" s="76"/>
    </row>
    <row r="30" spans="1:15" ht="20.100000000000001" customHeight="1">
      <c r="A30" s="85"/>
      <c r="B30" s="85" t="s">
        <v>341</v>
      </c>
      <c r="C30" s="85"/>
      <c r="D30" s="85"/>
      <c r="E30" s="85"/>
      <c r="F30" s="85"/>
      <c r="G30" s="85"/>
      <c r="H30" s="85"/>
      <c r="I30" s="343"/>
      <c r="J30" s="76"/>
      <c r="K30" s="76"/>
      <c r="L30" s="76"/>
      <c r="M30" s="76"/>
      <c r="N30" s="76"/>
      <c r="O30" s="76"/>
    </row>
    <row r="31" spans="1:15" ht="19.5" customHeight="1">
      <c r="A31" s="85"/>
      <c r="B31" s="85" t="s">
        <v>342</v>
      </c>
      <c r="C31" s="85"/>
      <c r="D31" s="85"/>
      <c r="E31" s="85"/>
      <c r="F31" s="85"/>
      <c r="G31" s="85"/>
      <c r="H31" s="85"/>
      <c r="I31" s="343"/>
      <c r="J31" s="76"/>
      <c r="K31" s="76"/>
      <c r="L31" s="76"/>
      <c r="M31" s="76"/>
      <c r="N31" s="76"/>
      <c r="O31" s="76"/>
    </row>
    <row r="32" spans="1:15" ht="19.5" customHeight="1">
      <c r="A32" s="85"/>
      <c r="B32" s="85" t="s">
        <v>343</v>
      </c>
      <c r="C32" s="85"/>
      <c r="D32" s="85"/>
      <c r="E32" s="85"/>
      <c r="F32" s="85"/>
      <c r="G32" s="85"/>
      <c r="H32" s="85"/>
      <c r="I32" s="343"/>
      <c r="J32" s="76"/>
      <c r="K32" s="76"/>
      <c r="L32" s="76"/>
      <c r="M32" s="76"/>
      <c r="N32" s="76"/>
      <c r="O32" s="76"/>
    </row>
    <row r="33" spans="1:15" ht="19.5" customHeight="1">
      <c r="A33" s="75"/>
      <c r="B33" s="85" t="s">
        <v>344</v>
      </c>
      <c r="C33" s="85"/>
      <c r="D33" s="85"/>
      <c r="E33" s="85"/>
      <c r="F33" s="85"/>
      <c r="G33" s="85"/>
      <c r="H33" s="85"/>
      <c r="J33" s="76"/>
      <c r="K33" s="76"/>
      <c r="L33" s="76"/>
      <c r="M33" s="76"/>
      <c r="N33" s="76"/>
      <c r="O33" s="76"/>
    </row>
    <row r="34" spans="1:15" ht="19.5" customHeight="1">
      <c r="A34" s="74"/>
      <c r="B34" s="86" t="s">
        <v>345</v>
      </c>
      <c r="C34" s="86"/>
      <c r="D34" s="86"/>
      <c r="E34" s="86"/>
      <c r="F34" s="86"/>
      <c r="G34" s="86"/>
      <c r="H34" s="85"/>
    </row>
    <row r="35" spans="1:15" ht="19.5" customHeight="1">
      <c r="A35" s="74"/>
      <c r="B35" s="86"/>
      <c r="C35" s="86"/>
      <c r="D35" s="86"/>
      <c r="E35" s="86"/>
      <c r="F35" s="86"/>
      <c r="G35" s="86"/>
      <c r="H35" s="85"/>
    </row>
    <row r="36" spans="1:15" ht="19.5" customHeight="1">
      <c r="B36" s="86"/>
      <c r="C36" s="86"/>
      <c r="D36" s="86"/>
      <c r="E36" s="86"/>
      <c r="F36" s="86"/>
      <c r="G36" s="86"/>
      <c r="H36" s="85"/>
    </row>
    <row r="37" spans="1:15">
      <c r="B37" s="77"/>
      <c r="C37" s="77"/>
      <c r="D37" s="77"/>
      <c r="E37" s="77"/>
      <c r="F37" s="77"/>
      <c r="G37" s="77"/>
      <c r="H37" s="77"/>
    </row>
  </sheetData>
  <mergeCells count="3">
    <mergeCell ref="G2:H2"/>
    <mergeCell ref="B3:H3"/>
    <mergeCell ref="B4:H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7"/>
  <sheetViews>
    <sheetView workbookViewId="0">
      <selection activeCell="I15" sqref="I15"/>
    </sheetView>
  </sheetViews>
  <sheetFormatPr defaultRowHeight="13.5"/>
  <cols>
    <col min="1" max="1" width="14.5" style="1" customWidth="1"/>
    <col min="2" max="2" width="22.5" style="1" customWidth="1"/>
    <col min="3" max="3" width="9" style="1"/>
    <col min="4" max="4" width="11.25" style="1" customWidth="1"/>
    <col min="5" max="256" width="9" style="1"/>
    <col min="257" max="257" width="7.25" style="1" customWidth="1"/>
    <col min="258" max="258" width="22.5" style="1" customWidth="1"/>
    <col min="259" max="512" width="9" style="1"/>
    <col min="513" max="513" width="7.25" style="1" customWidth="1"/>
    <col min="514" max="514" width="22.5" style="1" customWidth="1"/>
    <col min="515" max="768" width="9" style="1"/>
    <col min="769" max="769" width="7.25" style="1" customWidth="1"/>
    <col min="770" max="770" width="22.5" style="1" customWidth="1"/>
    <col min="771" max="1024" width="9" style="1"/>
    <col min="1025" max="1025" width="7.25" style="1" customWidth="1"/>
    <col min="1026" max="1026" width="22.5" style="1" customWidth="1"/>
    <col min="1027" max="1280" width="9" style="1"/>
    <col min="1281" max="1281" width="7.25" style="1" customWidth="1"/>
    <col min="1282" max="1282" width="22.5" style="1" customWidth="1"/>
    <col min="1283" max="1536" width="9" style="1"/>
    <col min="1537" max="1537" width="7.25" style="1" customWidth="1"/>
    <col min="1538" max="1538" width="22.5" style="1" customWidth="1"/>
    <col min="1539" max="1792" width="9" style="1"/>
    <col min="1793" max="1793" width="7.25" style="1" customWidth="1"/>
    <col min="1794" max="1794" width="22.5" style="1" customWidth="1"/>
    <col min="1795" max="2048" width="9" style="1"/>
    <col min="2049" max="2049" width="7.25" style="1" customWidth="1"/>
    <col min="2050" max="2050" width="22.5" style="1" customWidth="1"/>
    <col min="2051" max="2304" width="9" style="1"/>
    <col min="2305" max="2305" width="7.25" style="1" customWidth="1"/>
    <col min="2306" max="2306" width="22.5" style="1" customWidth="1"/>
    <col min="2307" max="2560" width="9" style="1"/>
    <col min="2561" max="2561" width="7.25" style="1" customWidth="1"/>
    <col min="2562" max="2562" width="22.5" style="1" customWidth="1"/>
    <col min="2563" max="2816" width="9" style="1"/>
    <col min="2817" max="2817" width="7.25" style="1" customWidth="1"/>
    <col min="2818" max="2818" width="22.5" style="1" customWidth="1"/>
    <col min="2819" max="3072" width="9" style="1"/>
    <col min="3073" max="3073" width="7.25" style="1" customWidth="1"/>
    <col min="3074" max="3074" width="22.5" style="1" customWidth="1"/>
    <col min="3075" max="3328" width="9" style="1"/>
    <col min="3329" max="3329" width="7.25" style="1" customWidth="1"/>
    <col min="3330" max="3330" width="22.5" style="1" customWidth="1"/>
    <col min="3331" max="3584" width="9" style="1"/>
    <col min="3585" max="3585" width="7.25" style="1" customWidth="1"/>
    <col min="3586" max="3586" width="22.5" style="1" customWidth="1"/>
    <col min="3587" max="3840" width="9" style="1"/>
    <col min="3841" max="3841" width="7.25" style="1" customWidth="1"/>
    <col min="3842" max="3842" width="22.5" style="1" customWidth="1"/>
    <col min="3843" max="4096" width="9" style="1"/>
    <col min="4097" max="4097" width="7.25" style="1" customWidth="1"/>
    <col min="4098" max="4098" width="22.5" style="1" customWidth="1"/>
    <col min="4099" max="4352" width="9" style="1"/>
    <col min="4353" max="4353" width="7.25" style="1" customWidth="1"/>
    <col min="4354" max="4354" width="22.5" style="1" customWidth="1"/>
    <col min="4355" max="4608" width="9" style="1"/>
    <col min="4609" max="4609" width="7.25" style="1" customWidth="1"/>
    <col min="4610" max="4610" width="22.5" style="1" customWidth="1"/>
    <col min="4611" max="4864" width="9" style="1"/>
    <col min="4865" max="4865" width="7.25" style="1" customWidth="1"/>
    <col min="4866" max="4866" width="22.5" style="1" customWidth="1"/>
    <col min="4867" max="5120" width="9" style="1"/>
    <col min="5121" max="5121" width="7.25" style="1" customWidth="1"/>
    <col min="5122" max="5122" width="22.5" style="1" customWidth="1"/>
    <col min="5123" max="5376" width="9" style="1"/>
    <col min="5377" max="5377" width="7.25" style="1" customWidth="1"/>
    <col min="5378" max="5378" width="22.5" style="1" customWidth="1"/>
    <col min="5379" max="5632" width="9" style="1"/>
    <col min="5633" max="5633" width="7.25" style="1" customWidth="1"/>
    <col min="5634" max="5634" width="22.5" style="1" customWidth="1"/>
    <col min="5635" max="5888" width="9" style="1"/>
    <col min="5889" max="5889" width="7.25" style="1" customWidth="1"/>
    <col min="5890" max="5890" width="22.5" style="1" customWidth="1"/>
    <col min="5891" max="6144" width="9" style="1"/>
    <col min="6145" max="6145" width="7.25" style="1" customWidth="1"/>
    <col min="6146" max="6146" width="22.5" style="1" customWidth="1"/>
    <col min="6147" max="6400" width="9" style="1"/>
    <col min="6401" max="6401" width="7.25" style="1" customWidth="1"/>
    <col min="6402" max="6402" width="22.5" style="1" customWidth="1"/>
    <col min="6403" max="6656" width="9" style="1"/>
    <col min="6657" max="6657" width="7.25" style="1" customWidth="1"/>
    <col min="6658" max="6658" width="22.5" style="1" customWidth="1"/>
    <col min="6659" max="6912" width="9" style="1"/>
    <col min="6913" max="6913" width="7.25" style="1" customWidth="1"/>
    <col min="6914" max="6914" width="22.5" style="1" customWidth="1"/>
    <col min="6915" max="7168" width="9" style="1"/>
    <col min="7169" max="7169" width="7.25" style="1" customWidth="1"/>
    <col min="7170" max="7170" width="22.5" style="1" customWidth="1"/>
    <col min="7171" max="7424" width="9" style="1"/>
    <col min="7425" max="7425" width="7.25" style="1" customWidth="1"/>
    <col min="7426" max="7426" width="22.5" style="1" customWidth="1"/>
    <col min="7427" max="7680" width="9" style="1"/>
    <col min="7681" max="7681" width="7.25" style="1" customWidth="1"/>
    <col min="7682" max="7682" width="22.5" style="1" customWidth="1"/>
    <col min="7683" max="7936" width="9" style="1"/>
    <col min="7937" max="7937" width="7.25" style="1" customWidth="1"/>
    <col min="7938" max="7938" width="22.5" style="1" customWidth="1"/>
    <col min="7939" max="8192" width="9" style="1"/>
    <col min="8193" max="8193" width="7.25" style="1" customWidth="1"/>
    <col min="8194" max="8194" width="22.5" style="1" customWidth="1"/>
    <col min="8195" max="8448" width="9" style="1"/>
    <col min="8449" max="8449" width="7.25" style="1" customWidth="1"/>
    <col min="8450" max="8450" width="22.5" style="1" customWidth="1"/>
    <col min="8451" max="8704" width="9" style="1"/>
    <col min="8705" max="8705" width="7.25" style="1" customWidth="1"/>
    <col min="8706" max="8706" width="22.5" style="1" customWidth="1"/>
    <col min="8707" max="8960" width="9" style="1"/>
    <col min="8961" max="8961" width="7.25" style="1" customWidth="1"/>
    <col min="8962" max="8962" width="22.5" style="1" customWidth="1"/>
    <col min="8963" max="9216" width="9" style="1"/>
    <col min="9217" max="9217" width="7.25" style="1" customWidth="1"/>
    <col min="9218" max="9218" width="22.5" style="1" customWidth="1"/>
    <col min="9219" max="9472" width="9" style="1"/>
    <col min="9473" max="9473" width="7.25" style="1" customWidth="1"/>
    <col min="9474" max="9474" width="22.5" style="1" customWidth="1"/>
    <col min="9475" max="9728" width="9" style="1"/>
    <col min="9729" max="9729" width="7.25" style="1" customWidth="1"/>
    <col min="9730" max="9730" width="22.5" style="1" customWidth="1"/>
    <col min="9731" max="9984" width="9" style="1"/>
    <col min="9985" max="9985" width="7.25" style="1" customWidth="1"/>
    <col min="9986" max="9986" width="22.5" style="1" customWidth="1"/>
    <col min="9987" max="10240" width="9" style="1"/>
    <col min="10241" max="10241" width="7.25" style="1" customWidth="1"/>
    <col min="10242" max="10242" width="22.5" style="1" customWidth="1"/>
    <col min="10243" max="10496" width="9" style="1"/>
    <col min="10497" max="10497" width="7.25" style="1" customWidth="1"/>
    <col min="10498" max="10498" width="22.5" style="1" customWidth="1"/>
    <col min="10499" max="10752" width="9" style="1"/>
    <col min="10753" max="10753" width="7.25" style="1" customWidth="1"/>
    <col min="10754" max="10754" width="22.5" style="1" customWidth="1"/>
    <col min="10755" max="11008" width="9" style="1"/>
    <col min="11009" max="11009" width="7.25" style="1" customWidth="1"/>
    <col min="11010" max="11010" width="22.5" style="1" customWidth="1"/>
    <col min="11011" max="11264" width="9" style="1"/>
    <col min="11265" max="11265" width="7.25" style="1" customWidth="1"/>
    <col min="11266" max="11266" width="22.5" style="1" customWidth="1"/>
    <col min="11267" max="11520" width="9" style="1"/>
    <col min="11521" max="11521" width="7.25" style="1" customWidth="1"/>
    <col min="11522" max="11522" width="22.5" style="1" customWidth="1"/>
    <col min="11523" max="11776" width="9" style="1"/>
    <col min="11777" max="11777" width="7.25" style="1" customWidth="1"/>
    <col min="11778" max="11778" width="22.5" style="1" customWidth="1"/>
    <col min="11779" max="12032" width="9" style="1"/>
    <col min="12033" max="12033" width="7.25" style="1" customWidth="1"/>
    <col min="12034" max="12034" width="22.5" style="1" customWidth="1"/>
    <col min="12035" max="12288" width="9" style="1"/>
    <col min="12289" max="12289" width="7.25" style="1" customWidth="1"/>
    <col min="12290" max="12290" width="22.5" style="1" customWidth="1"/>
    <col min="12291" max="12544" width="9" style="1"/>
    <col min="12545" max="12545" width="7.25" style="1" customWidth="1"/>
    <col min="12546" max="12546" width="22.5" style="1" customWidth="1"/>
    <col min="12547" max="12800" width="9" style="1"/>
    <col min="12801" max="12801" width="7.25" style="1" customWidth="1"/>
    <col min="12802" max="12802" width="22.5" style="1" customWidth="1"/>
    <col min="12803" max="13056" width="9" style="1"/>
    <col min="13057" max="13057" width="7.25" style="1" customWidth="1"/>
    <col min="13058" max="13058" width="22.5" style="1" customWidth="1"/>
    <col min="13059" max="13312" width="9" style="1"/>
    <col min="13313" max="13313" width="7.25" style="1" customWidth="1"/>
    <col min="13314" max="13314" width="22.5" style="1" customWidth="1"/>
    <col min="13315" max="13568" width="9" style="1"/>
    <col min="13569" max="13569" width="7.25" style="1" customWidth="1"/>
    <col min="13570" max="13570" width="22.5" style="1" customWidth="1"/>
    <col min="13571" max="13824" width="9" style="1"/>
    <col min="13825" max="13825" width="7.25" style="1" customWidth="1"/>
    <col min="13826" max="13826" width="22.5" style="1" customWidth="1"/>
    <col min="13827" max="14080" width="9" style="1"/>
    <col min="14081" max="14081" width="7.25" style="1" customWidth="1"/>
    <col min="14082" max="14082" width="22.5" style="1" customWidth="1"/>
    <col min="14083" max="14336" width="9" style="1"/>
    <col min="14337" max="14337" width="7.25" style="1" customWidth="1"/>
    <col min="14338" max="14338" width="22.5" style="1" customWidth="1"/>
    <col min="14339" max="14592" width="9" style="1"/>
    <col min="14593" max="14593" width="7.25" style="1" customWidth="1"/>
    <col min="14594" max="14594" width="22.5" style="1" customWidth="1"/>
    <col min="14595" max="14848" width="9" style="1"/>
    <col min="14849" max="14849" width="7.25" style="1" customWidth="1"/>
    <col min="14850" max="14850" width="22.5" style="1" customWidth="1"/>
    <col min="14851" max="15104" width="9" style="1"/>
    <col min="15105" max="15105" width="7.25" style="1" customWidth="1"/>
    <col min="15106" max="15106" width="22.5" style="1" customWidth="1"/>
    <col min="15107" max="15360" width="9" style="1"/>
    <col min="15361" max="15361" width="7.25" style="1" customWidth="1"/>
    <col min="15362" max="15362" width="22.5" style="1" customWidth="1"/>
    <col min="15363" max="15616" width="9" style="1"/>
    <col min="15617" max="15617" width="7.25" style="1" customWidth="1"/>
    <col min="15618" max="15618" width="22.5" style="1" customWidth="1"/>
    <col min="15619" max="15872" width="9" style="1"/>
    <col min="15873" max="15873" width="7.25" style="1" customWidth="1"/>
    <col min="15874" max="15874" width="22.5" style="1" customWidth="1"/>
    <col min="15875" max="16128" width="9" style="1"/>
    <col min="16129" max="16129" width="7.25" style="1" customWidth="1"/>
    <col min="16130" max="16130" width="22.5" style="1" customWidth="1"/>
    <col min="16131" max="16384" width="9" style="1"/>
  </cols>
  <sheetData>
    <row r="1" spans="1:7" ht="15.75" customHeight="1">
      <c r="A1" s="13" t="s">
        <v>137</v>
      </c>
      <c r="B1" s="4"/>
      <c r="C1" s="4"/>
    </row>
    <row r="2" spans="1:7" ht="15.75" customHeight="1">
      <c r="A2" s="163" t="s">
        <v>3</v>
      </c>
      <c r="B2" s="163" t="s">
        <v>4</v>
      </c>
      <c r="C2" s="396" t="s">
        <v>5</v>
      </c>
      <c r="D2" s="397"/>
    </row>
    <row r="3" spans="1:7" ht="15.75" customHeight="1">
      <c r="A3" s="14" t="s">
        <v>277</v>
      </c>
      <c r="B3" s="17">
        <v>44012</v>
      </c>
      <c r="C3" s="400" t="s">
        <v>214</v>
      </c>
      <c r="D3" s="401"/>
    </row>
    <row r="4" spans="1:7" ht="15.75" customHeight="1">
      <c r="A4" s="79" t="s">
        <v>278</v>
      </c>
      <c r="B4" s="164">
        <v>44135</v>
      </c>
      <c r="C4" s="163"/>
      <c r="D4" s="80"/>
    </row>
    <row r="5" spans="1:7" ht="15.75" customHeight="1">
      <c r="A5" s="79" t="s">
        <v>279</v>
      </c>
      <c r="B5" s="15">
        <v>44193</v>
      </c>
      <c r="C5" s="16"/>
      <c r="D5" s="78"/>
    </row>
    <row r="6" spans="1:7" ht="15.75" customHeight="1">
      <c r="A6" s="79" t="s">
        <v>280</v>
      </c>
      <c r="B6" s="15">
        <v>44286</v>
      </c>
      <c r="C6" s="16"/>
      <c r="D6" s="78"/>
    </row>
    <row r="7" spans="1:7">
      <c r="A7" s="4"/>
      <c r="B7" s="4"/>
      <c r="C7" s="4"/>
      <c r="D7" s="4"/>
    </row>
    <row r="8" spans="1:7">
      <c r="A8" s="2" t="s">
        <v>0</v>
      </c>
      <c r="B8" s="2"/>
      <c r="C8" s="2"/>
      <c r="D8" s="2"/>
      <c r="E8" s="2"/>
      <c r="F8" s="3"/>
      <c r="G8" s="2"/>
    </row>
    <row r="9" spans="1:7">
      <c r="A9" s="2"/>
      <c r="B9" s="2"/>
      <c r="C9" s="2"/>
      <c r="D9" s="2"/>
      <c r="E9" s="2"/>
      <c r="F9" s="398" t="s">
        <v>2</v>
      </c>
      <c r="G9" s="399"/>
    </row>
    <row r="10" spans="1:7">
      <c r="A10" s="2" t="s">
        <v>281</v>
      </c>
      <c r="B10" s="2"/>
      <c r="C10" s="2"/>
      <c r="D10" s="2"/>
      <c r="E10" s="2"/>
      <c r="F10" s="2"/>
      <c r="G10" s="2"/>
    </row>
    <row r="11" spans="1:7">
      <c r="A11" s="2" t="s">
        <v>138</v>
      </c>
      <c r="B11" s="2"/>
      <c r="C11" s="2"/>
      <c r="D11" s="2"/>
      <c r="E11" s="2"/>
      <c r="F11" s="2"/>
      <c r="G11" s="2"/>
    </row>
    <row r="12" spans="1:7">
      <c r="A12" s="2" t="s">
        <v>282</v>
      </c>
      <c r="B12" s="2"/>
      <c r="C12" s="2"/>
      <c r="D12" s="2"/>
      <c r="E12" s="2"/>
      <c r="F12" s="2"/>
      <c r="G12" s="2"/>
    </row>
    <row r="13" spans="1:7">
      <c r="A13" s="2" t="s">
        <v>140</v>
      </c>
      <c r="B13" s="2"/>
      <c r="C13" s="2"/>
      <c r="D13" s="2"/>
      <c r="E13" s="2"/>
      <c r="F13" s="2"/>
      <c r="G13" s="2"/>
    </row>
    <row r="14" spans="1:7">
      <c r="A14" s="2" t="s">
        <v>141</v>
      </c>
      <c r="B14" s="2"/>
      <c r="C14" s="2"/>
      <c r="D14" s="2"/>
      <c r="E14" s="2"/>
      <c r="F14" s="398" t="s">
        <v>1</v>
      </c>
      <c r="G14" s="399"/>
    </row>
    <row r="15" spans="1:7">
      <c r="A15" s="2" t="s">
        <v>139</v>
      </c>
      <c r="B15" s="2"/>
      <c r="C15" s="2"/>
      <c r="D15" s="2"/>
      <c r="E15" s="2"/>
      <c r="F15" s="2"/>
      <c r="G15" s="2"/>
    </row>
    <row r="16" spans="1:7">
      <c r="A16" s="2"/>
      <c r="B16" s="2"/>
      <c r="C16" s="2"/>
      <c r="D16" s="2"/>
      <c r="E16" s="2"/>
      <c r="F16" s="2"/>
      <c r="G16" s="2"/>
    </row>
    <row r="17" spans="1:4">
      <c r="A17" s="4"/>
      <c r="B17" s="4"/>
      <c r="C17" s="4"/>
      <c r="D17" s="4"/>
    </row>
  </sheetData>
  <mergeCells count="4">
    <mergeCell ref="C2:D2"/>
    <mergeCell ref="F9:G9"/>
    <mergeCell ref="F14:G14"/>
    <mergeCell ref="C3:D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"/>
  <sheetViews>
    <sheetView workbookViewId="0">
      <selection activeCell="D26" sqref="D26"/>
    </sheetView>
  </sheetViews>
  <sheetFormatPr defaultColWidth="11" defaultRowHeight="12.75"/>
  <cols>
    <col min="1" max="1" width="3.5" style="18" customWidth="1"/>
    <col min="2" max="2" width="4.25" style="18" customWidth="1"/>
    <col min="3" max="3" width="23" style="18" customWidth="1"/>
    <col min="4" max="4" width="19.875" style="18" customWidth="1"/>
    <col min="5" max="5" width="13.625" style="18" customWidth="1"/>
    <col min="6" max="6" width="11.125" style="18" customWidth="1"/>
    <col min="7" max="7" width="21.75" style="18" customWidth="1"/>
    <col min="8" max="8" width="20" style="18" customWidth="1"/>
    <col min="9" max="9" width="6.625" style="18" customWidth="1"/>
    <col min="10" max="10" width="3.5" style="18" customWidth="1"/>
    <col min="11" max="11" width="21.25" style="18" customWidth="1"/>
    <col min="12" max="12" width="28" style="18" customWidth="1"/>
    <col min="13" max="13" width="27.625" style="18" customWidth="1"/>
    <col min="14" max="14" width="14.5" style="18" customWidth="1"/>
    <col min="15" max="15" width="9.75" style="18" customWidth="1"/>
    <col min="16" max="16" width="11" style="18"/>
    <col min="17" max="17" width="9.25" style="18" customWidth="1"/>
    <col min="18" max="16384" width="11" style="18"/>
  </cols>
  <sheetData>
    <row r="1" spans="1:17" ht="13.5" thickBot="1">
      <c r="A1" s="122" t="s">
        <v>145</v>
      </c>
      <c r="B1" s="123"/>
      <c r="C1" s="123"/>
      <c r="D1" s="123"/>
      <c r="E1" s="123"/>
      <c r="F1" s="123"/>
      <c r="G1" s="123"/>
      <c r="H1" s="123"/>
      <c r="I1" s="145"/>
      <c r="J1" s="122" t="s">
        <v>146</v>
      </c>
      <c r="K1" s="123"/>
      <c r="L1" s="123"/>
      <c r="M1" s="123"/>
      <c r="N1" s="123"/>
      <c r="O1" s="123"/>
    </row>
    <row r="2" spans="1:17" ht="13.5" thickBot="1">
      <c r="A2" s="165"/>
      <c r="B2" s="166" t="s">
        <v>147</v>
      </c>
      <c r="C2" s="167"/>
      <c r="D2" s="166" t="s">
        <v>148</v>
      </c>
      <c r="E2" s="166"/>
      <c r="F2" s="168"/>
      <c r="G2" s="166" t="s">
        <v>149</v>
      </c>
      <c r="H2" s="167"/>
      <c r="I2" s="145"/>
      <c r="J2" s="169"/>
      <c r="K2" s="170" t="s">
        <v>147</v>
      </c>
      <c r="L2" s="171" t="s">
        <v>148</v>
      </c>
      <c r="M2" s="170"/>
      <c r="N2" s="136"/>
      <c r="O2" s="167" t="s">
        <v>150</v>
      </c>
    </row>
    <row r="3" spans="1:17">
      <c r="A3" s="172">
        <v>1</v>
      </c>
      <c r="B3" s="19" t="s">
        <v>151</v>
      </c>
      <c r="C3" s="139"/>
      <c r="D3" s="169" t="s">
        <v>152</v>
      </c>
      <c r="E3" s="170" t="s">
        <v>153</v>
      </c>
      <c r="F3" s="173"/>
      <c r="G3" s="170" t="s">
        <v>154</v>
      </c>
      <c r="H3" s="136" t="s">
        <v>155</v>
      </c>
      <c r="I3" s="145"/>
      <c r="J3" s="169">
        <v>1</v>
      </c>
      <c r="K3" s="170" t="s">
        <v>151</v>
      </c>
      <c r="L3" s="174" t="s">
        <v>156</v>
      </c>
      <c r="M3" s="170" t="s">
        <v>157</v>
      </c>
      <c r="N3" s="175" t="s">
        <v>158</v>
      </c>
      <c r="O3" s="136"/>
      <c r="P3" s="176"/>
    </row>
    <row r="4" spans="1:17">
      <c r="A4" s="172"/>
      <c r="B4" s="19"/>
      <c r="C4" s="139"/>
      <c r="D4" s="172"/>
      <c r="E4" s="19"/>
      <c r="F4" s="177"/>
      <c r="G4" s="19" t="s">
        <v>159</v>
      </c>
      <c r="H4" s="139"/>
      <c r="I4" s="145"/>
      <c r="J4" s="172"/>
      <c r="K4" s="19"/>
      <c r="L4" s="178"/>
      <c r="M4" s="19" t="s">
        <v>159</v>
      </c>
      <c r="N4" s="179" t="s">
        <v>266</v>
      </c>
      <c r="O4" s="139" t="s">
        <v>262</v>
      </c>
      <c r="P4" s="176" t="s">
        <v>160</v>
      </c>
      <c r="Q4" s="18" t="s">
        <v>262</v>
      </c>
    </row>
    <row r="5" spans="1:17">
      <c r="A5" s="172"/>
      <c r="B5" s="19"/>
      <c r="C5" s="139"/>
      <c r="D5" s="172"/>
      <c r="E5" s="19"/>
      <c r="F5" s="177"/>
      <c r="G5" s="19"/>
      <c r="H5" s="139"/>
      <c r="I5" s="145"/>
      <c r="J5" s="172"/>
      <c r="K5" s="19"/>
      <c r="L5" s="178" t="s">
        <v>161</v>
      </c>
      <c r="M5" s="19" t="s">
        <v>162</v>
      </c>
      <c r="N5" s="180" t="s">
        <v>303</v>
      </c>
      <c r="O5" s="181" t="s">
        <v>163</v>
      </c>
      <c r="P5" s="176" t="s">
        <v>164</v>
      </c>
      <c r="Q5" s="18" t="s">
        <v>262</v>
      </c>
    </row>
    <row r="6" spans="1:17">
      <c r="A6" s="182">
        <v>2</v>
      </c>
      <c r="B6" s="183" t="s">
        <v>165</v>
      </c>
      <c r="C6" s="141"/>
      <c r="D6" s="182" t="s">
        <v>166</v>
      </c>
      <c r="E6" s="183" t="s">
        <v>167</v>
      </c>
      <c r="F6" s="184"/>
      <c r="G6" s="183" t="s">
        <v>168</v>
      </c>
      <c r="H6" s="141"/>
      <c r="I6" s="145"/>
      <c r="J6" s="182">
        <v>2</v>
      </c>
      <c r="K6" s="183" t="s">
        <v>165</v>
      </c>
      <c r="L6" s="185" t="s">
        <v>169</v>
      </c>
      <c r="M6" s="183" t="s">
        <v>267</v>
      </c>
      <c r="N6" s="179" t="s">
        <v>268</v>
      </c>
      <c r="O6" s="139" t="s">
        <v>262</v>
      </c>
      <c r="P6" s="176" t="s">
        <v>170</v>
      </c>
      <c r="Q6" s="176" t="s">
        <v>262</v>
      </c>
    </row>
    <row r="7" spans="1:17">
      <c r="A7" s="186"/>
      <c r="B7" s="187"/>
      <c r="C7" s="138" t="s">
        <v>171</v>
      </c>
      <c r="D7" s="186" t="s">
        <v>166</v>
      </c>
      <c r="E7" s="187" t="s">
        <v>167</v>
      </c>
      <c r="F7" s="188" t="s">
        <v>172</v>
      </c>
      <c r="G7" s="187" t="s">
        <v>173</v>
      </c>
      <c r="H7" s="138"/>
      <c r="I7" s="145"/>
      <c r="J7" s="172"/>
      <c r="K7" s="19"/>
      <c r="L7" s="178" t="s">
        <v>262</v>
      </c>
      <c r="M7" s="19" t="s">
        <v>283</v>
      </c>
      <c r="N7" s="179" t="s">
        <v>283</v>
      </c>
      <c r="O7" s="139" t="s">
        <v>262</v>
      </c>
      <c r="P7" s="176"/>
    </row>
    <row r="8" spans="1:17">
      <c r="A8" s="172">
        <v>3</v>
      </c>
      <c r="B8" s="19" t="s">
        <v>8</v>
      </c>
      <c r="C8" s="139"/>
      <c r="D8" s="172"/>
      <c r="E8" s="19"/>
      <c r="F8" s="177"/>
      <c r="G8" s="19"/>
      <c r="H8" s="139"/>
      <c r="I8" s="145"/>
      <c r="J8" s="182">
        <v>3</v>
      </c>
      <c r="K8" s="183" t="s">
        <v>8</v>
      </c>
      <c r="L8" s="185" t="s">
        <v>262</v>
      </c>
      <c r="M8" s="185" t="s">
        <v>262</v>
      </c>
      <c r="N8" s="141" t="s">
        <v>262</v>
      </c>
      <c r="O8" s="141" t="s">
        <v>283</v>
      </c>
      <c r="P8" s="176"/>
    </row>
    <row r="9" spans="1:17">
      <c r="A9" s="172"/>
      <c r="B9" s="19"/>
      <c r="C9" s="139" t="s">
        <v>174</v>
      </c>
      <c r="D9" s="172" t="s">
        <v>175</v>
      </c>
      <c r="E9" s="19"/>
      <c r="F9" s="177"/>
      <c r="G9" s="19" t="s">
        <v>176</v>
      </c>
      <c r="H9" s="139"/>
      <c r="I9" s="145"/>
      <c r="J9" s="172"/>
      <c r="K9" s="19"/>
      <c r="L9" s="178" t="s">
        <v>215</v>
      </c>
      <c r="M9" s="178" t="s">
        <v>177</v>
      </c>
      <c r="N9" s="139" t="s">
        <v>216</v>
      </c>
      <c r="O9" s="139" t="s">
        <v>283</v>
      </c>
      <c r="P9" s="176" t="s">
        <v>178</v>
      </c>
    </row>
    <row r="10" spans="1:17">
      <c r="A10" s="172"/>
      <c r="B10" s="19"/>
      <c r="C10" s="139" t="s">
        <v>179</v>
      </c>
      <c r="D10" s="172" t="s">
        <v>180</v>
      </c>
      <c r="E10" s="19"/>
      <c r="F10" s="177"/>
      <c r="G10" s="19" t="s">
        <v>181</v>
      </c>
      <c r="H10" s="139"/>
      <c r="I10" s="145"/>
      <c r="J10" s="186"/>
      <c r="K10" s="187"/>
      <c r="L10" s="189" t="s">
        <v>304</v>
      </c>
      <c r="M10" s="189" t="s">
        <v>305</v>
      </c>
      <c r="N10" s="138" t="s">
        <v>306</v>
      </c>
      <c r="O10" s="138" t="s">
        <v>163</v>
      </c>
      <c r="P10" s="176" t="s">
        <v>283</v>
      </c>
      <c r="Q10" s="18" t="s">
        <v>262</v>
      </c>
    </row>
    <row r="11" spans="1:17">
      <c r="A11" s="172"/>
      <c r="B11" s="19"/>
      <c r="C11" s="139" t="s">
        <v>182</v>
      </c>
      <c r="D11" s="172" t="s">
        <v>183</v>
      </c>
      <c r="E11" s="19"/>
      <c r="F11" s="177"/>
      <c r="G11" s="19" t="s">
        <v>184</v>
      </c>
      <c r="H11" s="139"/>
      <c r="I11" s="145"/>
      <c r="J11" s="172">
        <v>4</v>
      </c>
      <c r="K11" s="19" t="s">
        <v>9</v>
      </c>
      <c r="L11" s="178" t="s">
        <v>185</v>
      </c>
      <c r="M11" s="19" t="s">
        <v>267</v>
      </c>
      <c r="N11" s="179" t="s">
        <v>268</v>
      </c>
      <c r="O11" s="139" t="s">
        <v>262</v>
      </c>
      <c r="P11" s="176" t="s">
        <v>170</v>
      </c>
      <c r="Q11" s="18" t="s">
        <v>262</v>
      </c>
    </row>
    <row r="12" spans="1:17">
      <c r="A12" s="172"/>
      <c r="B12" s="19"/>
      <c r="C12" s="139" t="s">
        <v>186</v>
      </c>
      <c r="D12" s="172" t="s">
        <v>183</v>
      </c>
      <c r="E12" s="19"/>
      <c r="F12" s="177"/>
      <c r="G12" s="19" t="s">
        <v>184</v>
      </c>
      <c r="H12" s="139"/>
      <c r="I12" s="145"/>
      <c r="J12" s="186"/>
      <c r="K12" s="187"/>
      <c r="L12" s="189" t="s">
        <v>187</v>
      </c>
      <c r="M12" s="187"/>
      <c r="N12" s="180"/>
      <c r="O12" s="138"/>
      <c r="P12" s="176"/>
      <c r="Q12" s="176" t="s">
        <v>262</v>
      </c>
    </row>
    <row r="13" spans="1:17">
      <c r="A13" s="182">
        <v>4</v>
      </c>
      <c r="B13" s="183" t="s">
        <v>9</v>
      </c>
      <c r="C13" s="141"/>
      <c r="D13" s="182" t="s">
        <v>188</v>
      </c>
      <c r="E13" s="183" t="s">
        <v>189</v>
      </c>
      <c r="F13" s="184"/>
      <c r="G13" s="183" t="s">
        <v>190</v>
      </c>
      <c r="H13" s="141"/>
      <c r="I13" s="145"/>
      <c r="J13" s="172">
        <v>5</v>
      </c>
      <c r="K13" s="19" t="s">
        <v>191</v>
      </c>
      <c r="L13" s="178" t="s">
        <v>307</v>
      </c>
      <c r="M13" s="19" t="s">
        <v>192</v>
      </c>
      <c r="N13" s="179" t="s">
        <v>308</v>
      </c>
      <c r="O13" s="139" t="s">
        <v>163</v>
      </c>
      <c r="P13" s="176" t="s">
        <v>164</v>
      </c>
      <c r="Q13" s="18" t="s">
        <v>262</v>
      </c>
    </row>
    <row r="14" spans="1:17">
      <c r="A14" s="186"/>
      <c r="B14" s="187"/>
      <c r="C14" s="138" t="s">
        <v>171</v>
      </c>
      <c r="D14" s="186" t="s">
        <v>185</v>
      </c>
      <c r="E14" s="187" t="s">
        <v>187</v>
      </c>
      <c r="F14" s="188"/>
      <c r="G14" s="187" t="s">
        <v>173</v>
      </c>
      <c r="H14" s="138"/>
      <c r="I14" s="145"/>
      <c r="J14" s="182">
        <v>6</v>
      </c>
      <c r="K14" s="183" t="s">
        <v>193</v>
      </c>
      <c r="L14" s="185" t="s">
        <v>269</v>
      </c>
      <c r="M14" s="183" t="s">
        <v>194</v>
      </c>
      <c r="N14" s="190" t="s">
        <v>268</v>
      </c>
      <c r="O14" s="141" t="s">
        <v>262</v>
      </c>
      <c r="P14" s="176" t="s">
        <v>164</v>
      </c>
      <c r="Q14" s="18" t="s">
        <v>262</v>
      </c>
    </row>
    <row r="15" spans="1:17" ht="13.5" customHeight="1" thickBot="1">
      <c r="A15" s="172">
        <v>5</v>
      </c>
      <c r="B15" s="19" t="s">
        <v>195</v>
      </c>
      <c r="C15" s="139"/>
      <c r="D15" s="172" t="s">
        <v>196</v>
      </c>
      <c r="E15" s="19"/>
      <c r="F15" s="177"/>
      <c r="G15" s="19"/>
      <c r="H15" s="139"/>
      <c r="I15" s="145"/>
      <c r="J15" s="191">
        <v>7</v>
      </c>
      <c r="K15" s="192" t="s">
        <v>197</v>
      </c>
      <c r="L15" s="193" t="s">
        <v>309</v>
      </c>
      <c r="M15" s="192" t="s">
        <v>192</v>
      </c>
      <c r="N15" s="194" t="s">
        <v>308</v>
      </c>
      <c r="O15" s="195" t="s">
        <v>163</v>
      </c>
      <c r="P15" s="176" t="s">
        <v>164</v>
      </c>
      <c r="Q15" s="18" t="s">
        <v>262</v>
      </c>
    </row>
    <row r="16" spans="1:17" ht="13.5" customHeight="1" thickBot="1">
      <c r="A16" s="191">
        <v>6</v>
      </c>
      <c r="B16" s="192" t="s">
        <v>193</v>
      </c>
      <c r="C16" s="195"/>
      <c r="D16" s="191" t="s">
        <v>198</v>
      </c>
      <c r="E16" s="192"/>
      <c r="F16" s="196"/>
      <c r="G16" s="192" t="s">
        <v>184</v>
      </c>
      <c r="H16" s="195" t="s">
        <v>217</v>
      </c>
      <c r="I16" s="145"/>
      <c r="Q16" s="18" t="s">
        <v>262</v>
      </c>
    </row>
    <row r="17" spans="1:11">
      <c r="A17" s="169"/>
      <c r="B17" s="197" t="s">
        <v>284</v>
      </c>
      <c r="C17" s="136" t="s">
        <v>199</v>
      </c>
      <c r="D17" s="170"/>
      <c r="E17" s="170"/>
      <c r="F17" s="173"/>
      <c r="G17" s="171"/>
      <c r="H17" s="136"/>
      <c r="I17" s="145"/>
    </row>
    <row r="18" spans="1:11">
      <c r="A18" s="198" t="s">
        <v>200</v>
      </c>
      <c r="B18" s="199" t="s">
        <v>285</v>
      </c>
      <c r="C18" s="139" t="s">
        <v>201</v>
      </c>
      <c r="D18" s="19" t="s">
        <v>286</v>
      </c>
      <c r="E18" s="19"/>
      <c r="F18" s="177"/>
      <c r="G18" s="200"/>
      <c r="H18" s="139"/>
      <c r="I18" s="145"/>
    </row>
    <row r="19" spans="1:11">
      <c r="A19" s="198"/>
      <c r="B19" s="199" t="s">
        <v>287</v>
      </c>
      <c r="C19" s="139" t="s">
        <v>202</v>
      </c>
      <c r="D19" s="19" t="s">
        <v>288</v>
      </c>
      <c r="E19" s="19"/>
      <c r="F19" s="177"/>
      <c r="G19" s="200"/>
      <c r="H19" s="139"/>
      <c r="I19" s="145"/>
    </row>
    <row r="20" spans="1:11">
      <c r="A20" s="198" t="s">
        <v>203</v>
      </c>
      <c r="B20" s="199" t="s">
        <v>289</v>
      </c>
      <c r="C20" s="139" t="s">
        <v>204</v>
      </c>
      <c r="D20" s="19" t="s">
        <v>205</v>
      </c>
      <c r="E20" s="19"/>
      <c r="F20" s="177"/>
      <c r="G20" s="200"/>
      <c r="H20" s="139"/>
      <c r="I20" s="145"/>
      <c r="J20" s="145"/>
      <c r="K20" s="145"/>
    </row>
    <row r="21" spans="1:11">
      <c r="A21" s="198"/>
      <c r="B21" s="199" t="s">
        <v>290</v>
      </c>
      <c r="C21" s="139" t="s">
        <v>206</v>
      </c>
      <c r="D21" s="19" t="s">
        <v>207</v>
      </c>
      <c r="E21" s="19"/>
      <c r="F21" s="177"/>
      <c r="G21" s="200"/>
      <c r="H21" s="139"/>
      <c r="I21" s="145"/>
      <c r="J21" s="145"/>
      <c r="K21" s="145"/>
    </row>
    <row r="22" spans="1:11">
      <c r="A22" s="172"/>
      <c r="B22" s="199" t="s">
        <v>291</v>
      </c>
      <c r="C22" s="139" t="s">
        <v>208</v>
      </c>
      <c r="D22" s="19" t="s">
        <v>196</v>
      </c>
      <c r="E22" s="19"/>
      <c r="F22" s="177"/>
      <c r="G22" s="200"/>
      <c r="H22" s="139"/>
      <c r="I22" s="145"/>
      <c r="J22" s="145"/>
      <c r="K22" s="145"/>
    </row>
    <row r="23" spans="1:11" ht="13.5" thickBot="1">
      <c r="A23" s="201"/>
      <c r="B23" s="132" t="s">
        <v>292</v>
      </c>
      <c r="C23" s="143" t="s">
        <v>209</v>
      </c>
      <c r="D23" s="202"/>
      <c r="E23" s="202"/>
      <c r="F23" s="203"/>
      <c r="G23" s="204"/>
      <c r="H23" s="143"/>
      <c r="I23" s="145"/>
      <c r="J23" s="145"/>
      <c r="K23" s="145"/>
    </row>
    <row r="24" spans="1:11">
      <c r="I24" s="145"/>
      <c r="J24" s="145"/>
      <c r="K24" s="145"/>
    </row>
    <row r="25" spans="1:11">
      <c r="I25" s="145"/>
      <c r="J25" s="145"/>
      <c r="K25" s="145"/>
    </row>
    <row r="26" spans="1:11">
      <c r="I26" s="145"/>
      <c r="J26" s="145"/>
      <c r="K26" s="145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1"/>
  <sheetViews>
    <sheetView workbookViewId="0">
      <pane xSplit="9" ySplit="3" topLeftCell="N4" activePane="bottomRight" state="frozen"/>
      <selection pane="topRight" activeCell="J1" sqref="J1"/>
      <selection pane="bottomLeft" activeCell="A4" sqref="A4"/>
      <selection pane="bottomRight" activeCell="R14" sqref="R14"/>
    </sheetView>
  </sheetViews>
  <sheetFormatPr defaultColWidth="11" defaultRowHeight="12.75"/>
  <cols>
    <col min="1" max="1" width="8.375" style="18" customWidth="1"/>
    <col min="2" max="2" width="9.75" style="18" customWidth="1"/>
    <col min="3" max="9" width="12.5" style="18" hidden="1" customWidth="1"/>
    <col min="10" max="10" width="12.125" style="18" customWidth="1"/>
    <col min="11" max="17" width="12.5" style="18" customWidth="1"/>
    <col min="18" max="18" width="9.5" style="18" customWidth="1"/>
    <col min="19" max="16384" width="11" style="18"/>
  </cols>
  <sheetData>
    <row r="1" spans="1:18" ht="13.5" customHeight="1" thickBot="1">
      <c r="A1" s="122" t="s">
        <v>310</v>
      </c>
      <c r="B1" s="123"/>
      <c r="C1" s="123"/>
      <c r="D1" s="123"/>
      <c r="E1" s="123"/>
      <c r="F1" s="123"/>
      <c r="G1" s="123"/>
      <c r="H1" s="123"/>
      <c r="I1" s="124" t="s">
        <v>262</v>
      </c>
      <c r="J1" s="123"/>
      <c r="K1" s="123"/>
      <c r="L1" s="123"/>
      <c r="M1" s="123"/>
      <c r="N1" s="123"/>
      <c r="O1" s="123"/>
      <c r="P1" s="123"/>
      <c r="Q1" s="248" t="s">
        <v>65</v>
      </c>
      <c r="R1" s="123"/>
    </row>
    <row r="2" spans="1:18" ht="13.5" customHeight="1">
      <c r="A2" s="402" t="s">
        <v>66</v>
      </c>
      <c r="B2" s="403"/>
      <c r="C2" s="125" t="s">
        <v>67</v>
      </c>
      <c r="D2" s="126" t="s">
        <v>68</v>
      </c>
      <c r="E2" s="127" t="s">
        <v>69</v>
      </c>
      <c r="F2" s="128" t="s">
        <v>70</v>
      </c>
      <c r="G2" s="129" t="s">
        <v>71</v>
      </c>
      <c r="H2" s="129" t="s">
        <v>72</v>
      </c>
      <c r="I2" s="130" t="s">
        <v>73</v>
      </c>
      <c r="J2" s="129" t="s">
        <v>74</v>
      </c>
      <c r="K2" s="129" t="s">
        <v>75</v>
      </c>
      <c r="L2" s="129" t="s">
        <v>76</v>
      </c>
      <c r="M2" s="129" t="s">
        <v>77</v>
      </c>
      <c r="N2" s="129" t="s">
        <v>78</v>
      </c>
      <c r="O2" s="129" t="s">
        <v>276</v>
      </c>
      <c r="P2" s="313" t="s">
        <v>221</v>
      </c>
      <c r="Q2" s="249" t="s">
        <v>311</v>
      </c>
      <c r="R2" s="123"/>
    </row>
    <row r="3" spans="1:18" ht="13.5" customHeight="1" thickBot="1">
      <c r="A3" s="404"/>
      <c r="B3" s="405"/>
      <c r="C3" s="131" t="s">
        <v>79</v>
      </c>
      <c r="D3" s="132" t="s">
        <v>80</v>
      </c>
      <c r="E3" s="133" t="s">
        <v>81</v>
      </c>
      <c r="F3" s="344" t="s">
        <v>82</v>
      </c>
      <c r="G3" s="134" t="s">
        <v>83</v>
      </c>
      <c r="H3" s="134" t="s">
        <v>84</v>
      </c>
      <c r="I3" s="135" t="s">
        <v>85</v>
      </c>
      <c r="J3" s="134" t="s">
        <v>86</v>
      </c>
      <c r="K3" s="134" t="s">
        <v>87</v>
      </c>
      <c r="L3" s="134" t="s">
        <v>88</v>
      </c>
      <c r="M3" s="134" t="s">
        <v>89</v>
      </c>
      <c r="N3" s="134" t="s">
        <v>90</v>
      </c>
      <c r="O3" s="134" t="s">
        <v>144</v>
      </c>
      <c r="P3" s="314" t="s">
        <v>222</v>
      </c>
      <c r="Q3" s="250" t="s">
        <v>312</v>
      </c>
      <c r="R3" s="345" t="s">
        <v>293</v>
      </c>
    </row>
    <row r="4" spans="1:18" ht="13.5" customHeight="1">
      <c r="A4" s="125" t="s">
        <v>91</v>
      </c>
      <c r="B4" s="136" t="s">
        <v>92</v>
      </c>
      <c r="C4" s="119">
        <f t="shared" ref="C4:O4" si="0">C16*10</f>
        <v>5309229</v>
      </c>
      <c r="D4" s="120">
        <f t="shared" si="0"/>
        <v>5094820</v>
      </c>
      <c r="E4" s="121">
        <f t="shared" si="0"/>
        <v>4919570</v>
      </c>
      <c r="F4" s="97">
        <f t="shared" si="0"/>
        <v>4994289</v>
      </c>
      <c r="G4" s="98">
        <f t="shared" si="0"/>
        <v>4940425</v>
      </c>
      <c r="H4" s="98">
        <f t="shared" si="0"/>
        <v>4943698</v>
      </c>
      <c r="I4" s="114">
        <f t="shared" si="0"/>
        <v>5072552</v>
      </c>
      <c r="J4" s="98">
        <f t="shared" si="0"/>
        <v>5182352</v>
      </c>
      <c r="K4" s="98">
        <f t="shared" si="0"/>
        <v>5327860</v>
      </c>
      <c r="L4" s="98">
        <f t="shared" si="0"/>
        <v>5368508</v>
      </c>
      <c r="M4" s="98">
        <f t="shared" si="0"/>
        <v>5475480</v>
      </c>
      <c r="N4" s="98">
        <f t="shared" si="0"/>
        <v>5481216</v>
      </c>
      <c r="O4" s="98">
        <f t="shared" si="0"/>
        <v>5524471</v>
      </c>
      <c r="P4" s="346">
        <f>ROUND(O4*(100+P5)/100,0)</f>
        <v>5275870</v>
      </c>
      <c r="Q4" s="347">
        <f>ROUND(P4*(100+Q5)/100,0)</f>
        <v>5460525</v>
      </c>
      <c r="R4" s="348">
        <f>P4-O4</f>
        <v>-248601</v>
      </c>
    </row>
    <row r="5" spans="1:18" ht="13.5" customHeight="1">
      <c r="A5" s="137"/>
      <c r="B5" s="138" t="s">
        <v>93</v>
      </c>
      <c r="C5" s="99" t="s">
        <v>262</v>
      </c>
      <c r="D5" s="100">
        <f t="shared" ref="D5:O5" si="1">ROUND((D4-C4)/C4*100,1)</f>
        <v>-4</v>
      </c>
      <c r="E5" s="101">
        <f t="shared" si="1"/>
        <v>-3.4</v>
      </c>
      <c r="F5" s="102">
        <f t="shared" si="1"/>
        <v>1.5</v>
      </c>
      <c r="G5" s="93">
        <f t="shared" si="1"/>
        <v>-1.1000000000000001</v>
      </c>
      <c r="H5" s="93">
        <f t="shared" si="1"/>
        <v>0.1</v>
      </c>
      <c r="I5" s="115">
        <f t="shared" si="1"/>
        <v>2.6</v>
      </c>
      <c r="J5" s="93">
        <f t="shared" si="1"/>
        <v>2.2000000000000002</v>
      </c>
      <c r="K5" s="93">
        <f t="shared" si="1"/>
        <v>2.8</v>
      </c>
      <c r="L5" s="93">
        <f t="shared" si="1"/>
        <v>0.8</v>
      </c>
      <c r="M5" s="93">
        <f t="shared" si="1"/>
        <v>2</v>
      </c>
      <c r="N5" s="93">
        <f t="shared" si="1"/>
        <v>0.1</v>
      </c>
      <c r="O5" s="93">
        <f t="shared" si="1"/>
        <v>0.8</v>
      </c>
      <c r="P5" s="349">
        <v>-4.5</v>
      </c>
      <c r="Q5" s="350">
        <v>3.5</v>
      </c>
      <c r="R5" s="348" t="s">
        <v>262</v>
      </c>
    </row>
    <row r="6" spans="1:18" ht="13.5" customHeight="1">
      <c r="A6" s="137"/>
      <c r="B6" s="139" t="s">
        <v>94</v>
      </c>
      <c r="C6" s="95">
        <f t="shared" ref="C6:O6" si="2">C17*10</f>
        <v>5054291</v>
      </c>
      <c r="D6" s="91">
        <f t="shared" si="2"/>
        <v>4880747</v>
      </c>
      <c r="E6" s="96">
        <f t="shared" si="2"/>
        <v>4774316</v>
      </c>
      <c r="F6" s="103">
        <f t="shared" si="2"/>
        <v>4930297</v>
      </c>
      <c r="G6" s="104">
        <f t="shared" si="2"/>
        <v>4952801</v>
      </c>
      <c r="H6" s="104">
        <f t="shared" si="2"/>
        <v>4993239</v>
      </c>
      <c r="I6" s="116">
        <f t="shared" si="2"/>
        <v>5125347</v>
      </c>
      <c r="J6" s="104">
        <f t="shared" si="2"/>
        <v>5107040</v>
      </c>
      <c r="K6" s="104">
        <f t="shared" si="2"/>
        <v>5172233</v>
      </c>
      <c r="L6" s="104">
        <f t="shared" si="2"/>
        <v>5219629</v>
      </c>
      <c r="M6" s="104">
        <f t="shared" si="2"/>
        <v>5320337</v>
      </c>
      <c r="N6" s="104">
        <f t="shared" si="2"/>
        <v>5334082</v>
      </c>
      <c r="O6" s="104">
        <f t="shared" si="2"/>
        <v>5334918</v>
      </c>
      <c r="P6" s="351">
        <f>ROUND(O6*(P7+100)/100,0)</f>
        <v>5116186</v>
      </c>
      <c r="Q6" s="352">
        <f>ROUND(P6*(Q7+100)/100,0)</f>
        <v>5290136</v>
      </c>
      <c r="R6" s="348">
        <f>P6-O6</f>
        <v>-218732</v>
      </c>
    </row>
    <row r="7" spans="1:18" ht="13.5" customHeight="1">
      <c r="A7" s="137"/>
      <c r="B7" s="138" t="s">
        <v>95</v>
      </c>
      <c r="C7" s="99" t="s">
        <v>262</v>
      </c>
      <c r="D7" s="100">
        <f t="shared" ref="D7:O7" si="3">ROUND((D6-C6)/C6*100,1)</f>
        <v>-3.4</v>
      </c>
      <c r="E7" s="101">
        <f t="shared" si="3"/>
        <v>-2.2000000000000002</v>
      </c>
      <c r="F7" s="102">
        <f t="shared" si="3"/>
        <v>3.3</v>
      </c>
      <c r="G7" s="93">
        <f t="shared" si="3"/>
        <v>0.5</v>
      </c>
      <c r="H7" s="93">
        <f t="shared" si="3"/>
        <v>0.8</v>
      </c>
      <c r="I7" s="115">
        <f t="shared" si="3"/>
        <v>2.6</v>
      </c>
      <c r="J7" s="93">
        <f t="shared" si="3"/>
        <v>-0.4</v>
      </c>
      <c r="K7" s="93">
        <f t="shared" si="3"/>
        <v>1.3</v>
      </c>
      <c r="L7" s="93">
        <f t="shared" si="3"/>
        <v>0.9</v>
      </c>
      <c r="M7" s="93">
        <f t="shared" si="3"/>
        <v>1.9</v>
      </c>
      <c r="N7" s="93">
        <f t="shared" si="3"/>
        <v>0.3</v>
      </c>
      <c r="O7" s="93">
        <f t="shared" si="3"/>
        <v>0</v>
      </c>
      <c r="P7" s="353">
        <v>-4.0999999999999996</v>
      </c>
      <c r="Q7" s="354">
        <v>3.4</v>
      </c>
      <c r="R7" s="348" t="s">
        <v>262</v>
      </c>
    </row>
    <row r="8" spans="1:18" ht="13.5" customHeight="1">
      <c r="A8" s="140" t="s">
        <v>96</v>
      </c>
      <c r="B8" s="141" t="s">
        <v>92</v>
      </c>
      <c r="C8" s="105">
        <f t="shared" ref="C8:I8" si="4">C19/100</f>
        <v>206272.78</v>
      </c>
      <c r="D8" s="90">
        <f t="shared" si="4"/>
        <v>202054.63</v>
      </c>
      <c r="E8" s="106">
        <f t="shared" si="4"/>
        <v>187795.07</v>
      </c>
      <c r="F8" s="107">
        <f t="shared" si="4"/>
        <v>196448.71</v>
      </c>
      <c r="G8" s="108">
        <f t="shared" si="4"/>
        <v>194101.66</v>
      </c>
      <c r="H8" s="108">
        <f t="shared" si="4"/>
        <v>195293.4</v>
      </c>
      <c r="I8" s="117">
        <f t="shared" si="4"/>
        <v>198047.63</v>
      </c>
      <c r="J8" s="108">
        <v>203088.31088862882</v>
      </c>
      <c r="K8" s="108">
        <v>208444.43308003829</v>
      </c>
      <c r="L8" s="108">
        <v>208925.94</v>
      </c>
      <c r="M8" s="108">
        <v>212680.39</v>
      </c>
      <c r="N8" s="108">
        <v>211777.77150756441</v>
      </c>
      <c r="O8" s="108">
        <v>212620.85691040865</v>
      </c>
      <c r="P8" s="108">
        <v>203343.8691875817</v>
      </c>
      <c r="Q8" s="355">
        <v>213986.85</v>
      </c>
      <c r="R8" s="348">
        <f>P8-O8</f>
        <v>-9276.987722826947</v>
      </c>
    </row>
    <row r="9" spans="1:18" ht="13.5" customHeight="1">
      <c r="A9" s="137"/>
      <c r="B9" s="138" t="s">
        <v>93</v>
      </c>
      <c r="C9" s="99" t="s">
        <v>262</v>
      </c>
      <c r="D9" s="100">
        <f t="shared" ref="D9:Q9" si="5">ROUND((D8-C8)/C8*100,1)</f>
        <v>-2</v>
      </c>
      <c r="E9" s="101">
        <f t="shared" si="5"/>
        <v>-7.1</v>
      </c>
      <c r="F9" s="102">
        <f t="shared" si="5"/>
        <v>4.5999999999999996</v>
      </c>
      <c r="G9" s="93">
        <f t="shared" si="5"/>
        <v>-1.2</v>
      </c>
      <c r="H9" s="93">
        <f t="shared" si="5"/>
        <v>0.6</v>
      </c>
      <c r="I9" s="115">
        <f t="shared" si="5"/>
        <v>1.4</v>
      </c>
      <c r="J9" s="93">
        <f t="shared" si="5"/>
        <v>2.5</v>
      </c>
      <c r="K9" s="93">
        <f t="shared" si="5"/>
        <v>2.6</v>
      </c>
      <c r="L9" s="93">
        <f t="shared" si="5"/>
        <v>0.2</v>
      </c>
      <c r="M9" s="93">
        <f t="shared" si="5"/>
        <v>1.8</v>
      </c>
      <c r="N9" s="93">
        <f t="shared" si="5"/>
        <v>-0.4</v>
      </c>
      <c r="O9" s="93">
        <f t="shared" si="5"/>
        <v>0.4</v>
      </c>
      <c r="P9" s="353">
        <f t="shared" si="5"/>
        <v>-4.4000000000000004</v>
      </c>
      <c r="Q9" s="354">
        <f t="shared" si="5"/>
        <v>5.2</v>
      </c>
      <c r="R9" s="348" t="s">
        <v>262</v>
      </c>
    </row>
    <row r="10" spans="1:18" ht="13.5" customHeight="1">
      <c r="A10" s="137"/>
      <c r="B10" s="139" t="s">
        <v>94</v>
      </c>
      <c r="C10" s="95">
        <f t="shared" ref="C10:K10" si="6">C20/100</f>
        <v>198765.56</v>
      </c>
      <c r="D10" s="91">
        <f t="shared" si="6"/>
        <v>195461.24</v>
      </c>
      <c r="E10" s="96">
        <f t="shared" si="6"/>
        <v>181982.11</v>
      </c>
      <c r="F10" s="103">
        <f t="shared" si="6"/>
        <v>193744.18</v>
      </c>
      <c r="G10" s="104">
        <f t="shared" si="6"/>
        <v>193986.78</v>
      </c>
      <c r="H10" s="104">
        <f t="shared" si="6"/>
        <v>195500.56</v>
      </c>
      <c r="I10" s="104">
        <f t="shared" si="6"/>
        <v>198606.1</v>
      </c>
      <c r="J10" s="104">
        <f t="shared" si="6"/>
        <v>199532.14</v>
      </c>
      <c r="K10" s="104">
        <f t="shared" si="6"/>
        <v>201737.13</v>
      </c>
      <c r="L10" s="104">
        <v>202605.9870055842</v>
      </c>
      <c r="M10" s="108">
        <v>207037.9033968437</v>
      </c>
      <c r="N10" s="108">
        <v>206200.92</v>
      </c>
      <c r="O10" s="108">
        <v>206257.92000000001</v>
      </c>
      <c r="P10" s="108">
        <v>196467.52</v>
      </c>
      <c r="Q10" s="355">
        <v>205954.61</v>
      </c>
      <c r="R10" s="348">
        <f>P10-O10</f>
        <v>-9790.4000000000233</v>
      </c>
    </row>
    <row r="11" spans="1:18" ht="13.5" customHeight="1" thickBot="1">
      <c r="A11" s="142"/>
      <c r="B11" s="143" t="s">
        <v>95</v>
      </c>
      <c r="C11" s="109" t="s">
        <v>262</v>
      </c>
      <c r="D11" s="110">
        <f t="shared" ref="D11:Q11" si="7">ROUND((D10-C10)/C10*100,1)</f>
        <v>-1.7</v>
      </c>
      <c r="E11" s="111">
        <f t="shared" si="7"/>
        <v>-6.9</v>
      </c>
      <c r="F11" s="112">
        <f t="shared" si="7"/>
        <v>6.5</v>
      </c>
      <c r="G11" s="113">
        <f t="shared" si="7"/>
        <v>0.1</v>
      </c>
      <c r="H11" s="113">
        <f t="shared" si="7"/>
        <v>0.8</v>
      </c>
      <c r="I11" s="118">
        <f t="shared" si="7"/>
        <v>1.6</v>
      </c>
      <c r="J11" s="113">
        <f t="shared" si="7"/>
        <v>0.5</v>
      </c>
      <c r="K11" s="113">
        <f t="shared" si="7"/>
        <v>1.1000000000000001</v>
      </c>
      <c r="L11" s="113">
        <f t="shared" si="7"/>
        <v>0.4</v>
      </c>
      <c r="M11" s="113">
        <f t="shared" si="7"/>
        <v>2.2000000000000002</v>
      </c>
      <c r="N11" s="113">
        <f t="shared" si="7"/>
        <v>-0.4</v>
      </c>
      <c r="O11" s="113">
        <f t="shared" si="7"/>
        <v>0</v>
      </c>
      <c r="P11" s="356">
        <f t="shared" si="7"/>
        <v>-4.7</v>
      </c>
      <c r="Q11" s="357">
        <f t="shared" si="7"/>
        <v>4.8</v>
      </c>
      <c r="R11" s="348" t="s">
        <v>262</v>
      </c>
    </row>
    <row r="12" spans="1:18" ht="13.5" customHeight="1">
      <c r="A12" s="144" t="s">
        <v>313</v>
      </c>
      <c r="B12" s="19"/>
      <c r="C12" s="19"/>
      <c r="D12" s="19"/>
      <c r="E12" s="19"/>
      <c r="F12" s="19"/>
      <c r="G12" s="19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spans="1:18" ht="13.5" customHeight="1">
      <c r="A13" s="144" t="s">
        <v>314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</row>
    <row r="14" spans="1:18">
      <c r="A14" s="145"/>
      <c r="B14" s="18" t="s">
        <v>97</v>
      </c>
      <c r="P14" s="123"/>
      <c r="Q14" s="123"/>
    </row>
    <row r="15" spans="1:18">
      <c r="A15" s="145"/>
      <c r="B15" s="18" t="s">
        <v>97</v>
      </c>
    </row>
    <row r="16" spans="1:18">
      <c r="A16" s="18" t="s">
        <v>98</v>
      </c>
      <c r="B16" s="18" t="s">
        <v>99</v>
      </c>
      <c r="C16" s="94">
        <v>530922.9</v>
      </c>
      <c r="D16" s="94">
        <v>509482</v>
      </c>
      <c r="E16" s="94">
        <v>491957</v>
      </c>
      <c r="F16" s="94">
        <v>499428.9</v>
      </c>
      <c r="G16" s="94">
        <v>494042.5</v>
      </c>
      <c r="H16" s="94">
        <v>494369.8</v>
      </c>
      <c r="I16" s="94">
        <v>507255.2</v>
      </c>
      <c r="J16" s="94">
        <v>518235.2</v>
      </c>
      <c r="K16" s="94">
        <v>532786</v>
      </c>
      <c r="L16" s="94">
        <v>536850.80000000005</v>
      </c>
      <c r="M16" s="94">
        <v>547548</v>
      </c>
      <c r="N16" s="94">
        <v>548121.59999999998</v>
      </c>
      <c r="O16" s="94">
        <v>552447.1</v>
      </c>
      <c r="P16" s="94"/>
      <c r="Q16" s="94"/>
      <c r="R16" s="18" t="s">
        <v>100</v>
      </c>
    </row>
    <row r="17" spans="1:18">
      <c r="A17" s="18" t="s">
        <v>101</v>
      </c>
      <c r="B17" s="18" t="s">
        <v>102</v>
      </c>
      <c r="C17" s="94">
        <v>505429.1</v>
      </c>
      <c r="D17" s="94">
        <v>488074.7</v>
      </c>
      <c r="E17" s="94">
        <v>477431.6</v>
      </c>
      <c r="F17" s="94">
        <v>493029.7</v>
      </c>
      <c r="G17" s="94">
        <v>495280.1</v>
      </c>
      <c r="H17" s="94">
        <v>499323.9</v>
      </c>
      <c r="I17" s="94">
        <v>512534.7</v>
      </c>
      <c r="J17" s="94">
        <v>510704</v>
      </c>
      <c r="K17" s="94">
        <v>517223.3</v>
      </c>
      <c r="L17" s="94">
        <v>521962.9</v>
      </c>
      <c r="M17" s="94">
        <v>532033.69999999995</v>
      </c>
      <c r="N17" s="94">
        <v>533408.19999999995</v>
      </c>
      <c r="O17" s="94">
        <v>533491.80000000005</v>
      </c>
      <c r="P17" s="94"/>
      <c r="Q17" s="94"/>
      <c r="R17" s="18" t="s">
        <v>100</v>
      </c>
    </row>
    <row r="19" spans="1:18">
      <c r="A19" s="18" t="s">
        <v>103</v>
      </c>
      <c r="B19" s="18" t="s">
        <v>104</v>
      </c>
      <c r="C19" s="146">
        <v>20627278</v>
      </c>
      <c r="D19" s="146">
        <v>20205463</v>
      </c>
      <c r="E19" s="146">
        <v>18779507</v>
      </c>
      <c r="F19" s="146">
        <v>19644871</v>
      </c>
      <c r="G19" s="146">
        <v>19410166</v>
      </c>
      <c r="H19" s="146">
        <v>19529340</v>
      </c>
      <c r="I19" s="146">
        <v>19804763</v>
      </c>
      <c r="J19" s="146">
        <v>20303990</v>
      </c>
      <c r="K19" s="146">
        <v>20829387</v>
      </c>
      <c r="L19" s="146">
        <v>20937780</v>
      </c>
      <c r="M19" s="146">
        <v>21328823</v>
      </c>
      <c r="N19" s="341">
        <v>21177777.150756441</v>
      </c>
      <c r="O19" s="341">
        <v>21262085.691040866</v>
      </c>
      <c r="P19" s="341">
        <v>20334386.918758169</v>
      </c>
      <c r="Q19" s="341">
        <v>21398685</v>
      </c>
    </row>
    <row r="20" spans="1:18">
      <c r="B20" s="18" t="s">
        <v>105</v>
      </c>
      <c r="C20" s="146">
        <v>19876556</v>
      </c>
      <c r="D20" s="146">
        <v>19546124</v>
      </c>
      <c r="E20" s="146">
        <v>18198211</v>
      </c>
      <c r="F20" s="146">
        <v>19374418</v>
      </c>
      <c r="G20" s="146">
        <v>19398678</v>
      </c>
      <c r="H20" s="146">
        <v>19550056</v>
      </c>
      <c r="I20" s="146">
        <v>19860610</v>
      </c>
      <c r="J20" s="146">
        <v>19953214</v>
      </c>
      <c r="K20" s="146">
        <v>20173713</v>
      </c>
      <c r="L20" s="146">
        <v>20300043</v>
      </c>
      <c r="M20" s="146">
        <v>20739565</v>
      </c>
      <c r="N20" s="341">
        <v>20620092</v>
      </c>
      <c r="O20" s="341">
        <v>20625792</v>
      </c>
      <c r="P20" s="341">
        <v>19646752</v>
      </c>
      <c r="Q20" s="341">
        <v>20595461</v>
      </c>
    </row>
    <row r="22" spans="1:18">
      <c r="A22" s="18" t="s">
        <v>210</v>
      </c>
      <c r="B22" s="18" t="s">
        <v>63</v>
      </c>
      <c r="E22" s="147">
        <v>2009</v>
      </c>
      <c r="F22" s="147">
        <v>22</v>
      </c>
      <c r="G22" s="18" t="s">
        <v>106</v>
      </c>
      <c r="H22" s="18">
        <v>24</v>
      </c>
      <c r="I22" s="18">
        <v>25</v>
      </c>
      <c r="J22" s="18">
        <v>26</v>
      </c>
      <c r="K22" s="18">
        <v>27</v>
      </c>
      <c r="L22" s="18">
        <v>28</v>
      </c>
      <c r="M22" s="18">
        <v>29</v>
      </c>
      <c r="N22" s="18">
        <v>30</v>
      </c>
      <c r="O22" s="206">
        <v>1</v>
      </c>
      <c r="P22" s="206">
        <v>2</v>
      </c>
      <c r="Q22" s="206">
        <v>3</v>
      </c>
    </row>
    <row r="23" spans="1:18">
      <c r="B23" s="18" t="s">
        <v>107</v>
      </c>
      <c r="D23" s="89">
        <f t="shared" ref="D23:O23" si="8">D7</f>
        <v>-3.4</v>
      </c>
      <c r="E23" s="89">
        <f t="shared" si="8"/>
        <v>-2.2000000000000002</v>
      </c>
      <c r="F23" s="89">
        <f t="shared" si="8"/>
        <v>3.3</v>
      </c>
      <c r="G23" s="89">
        <f t="shared" si="8"/>
        <v>0.5</v>
      </c>
      <c r="H23" s="89">
        <f t="shared" si="8"/>
        <v>0.8</v>
      </c>
      <c r="I23" s="89">
        <f t="shared" si="8"/>
        <v>2.6</v>
      </c>
      <c r="J23" s="89">
        <f t="shared" si="8"/>
        <v>-0.4</v>
      </c>
      <c r="K23" s="89">
        <f t="shared" si="8"/>
        <v>1.3</v>
      </c>
      <c r="L23" s="89">
        <f t="shared" si="8"/>
        <v>0.9</v>
      </c>
      <c r="M23" s="89">
        <f t="shared" si="8"/>
        <v>1.9</v>
      </c>
      <c r="N23" s="89">
        <f t="shared" si="8"/>
        <v>0.3</v>
      </c>
      <c r="O23" s="89">
        <f t="shared" si="8"/>
        <v>0</v>
      </c>
      <c r="P23" s="89">
        <f>P7</f>
        <v>-4.0999999999999996</v>
      </c>
      <c r="Q23" s="89">
        <f>Q7</f>
        <v>3.4</v>
      </c>
    </row>
    <row r="24" spans="1:18">
      <c r="B24" s="18" t="s">
        <v>108</v>
      </c>
      <c r="D24" s="89">
        <f t="shared" ref="D24:O24" si="9">D11</f>
        <v>-1.7</v>
      </c>
      <c r="E24" s="89">
        <f t="shared" si="9"/>
        <v>-6.9</v>
      </c>
      <c r="F24" s="89">
        <f t="shared" si="9"/>
        <v>6.5</v>
      </c>
      <c r="G24" s="89">
        <f t="shared" si="9"/>
        <v>0.1</v>
      </c>
      <c r="H24" s="89">
        <f t="shared" si="9"/>
        <v>0.8</v>
      </c>
      <c r="I24" s="89">
        <f t="shared" si="9"/>
        <v>1.6</v>
      </c>
      <c r="J24" s="89">
        <f t="shared" si="9"/>
        <v>0.5</v>
      </c>
      <c r="K24" s="89">
        <f t="shared" si="9"/>
        <v>1.1000000000000001</v>
      </c>
      <c r="L24" s="89">
        <f t="shared" si="9"/>
        <v>0.4</v>
      </c>
      <c r="M24" s="89">
        <f t="shared" si="9"/>
        <v>2.2000000000000002</v>
      </c>
      <c r="N24" s="89">
        <f t="shared" si="9"/>
        <v>-0.4</v>
      </c>
      <c r="O24" s="89">
        <f t="shared" si="9"/>
        <v>0</v>
      </c>
      <c r="P24" s="89">
        <f>P11</f>
        <v>-4.7</v>
      </c>
      <c r="Q24" s="89">
        <f>Q11</f>
        <v>4.8</v>
      </c>
    </row>
    <row r="26" spans="1:18">
      <c r="C26" s="92">
        <f t="shared" ref="C26:M26" si="10">C8*10</f>
        <v>2062727.8</v>
      </c>
      <c r="D26" s="92">
        <f t="shared" si="10"/>
        <v>2020546.3</v>
      </c>
      <c r="E26" s="92">
        <f t="shared" si="10"/>
        <v>1877950.7000000002</v>
      </c>
      <c r="F26" s="92">
        <f t="shared" si="10"/>
        <v>1964487.0999999999</v>
      </c>
      <c r="G26" s="92">
        <f t="shared" si="10"/>
        <v>1941016.6</v>
      </c>
      <c r="H26" s="92">
        <f t="shared" si="10"/>
        <v>1952934</v>
      </c>
      <c r="I26" s="92">
        <f t="shared" si="10"/>
        <v>1980476.3</v>
      </c>
      <c r="J26" s="92">
        <f t="shared" si="10"/>
        <v>2030883.1088862882</v>
      </c>
      <c r="K26" s="92">
        <f t="shared" si="10"/>
        <v>2084444.3308003829</v>
      </c>
      <c r="L26" s="92">
        <f t="shared" si="10"/>
        <v>2089259.4</v>
      </c>
      <c r="M26" s="92">
        <f t="shared" si="10"/>
        <v>2126803.9000000004</v>
      </c>
      <c r="N26" s="92"/>
      <c r="O26" s="92"/>
      <c r="P26" s="92"/>
      <c r="Q26" s="92"/>
    </row>
    <row r="27" spans="1:18">
      <c r="C27" s="92">
        <f t="shared" ref="C27:M27" si="11">C10*10</f>
        <v>1987655.6</v>
      </c>
      <c r="D27" s="92">
        <f t="shared" si="11"/>
        <v>1954612.4</v>
      </c>
      <c r="E27" s="92">
        <f t="shared" si="11"/>
        <v>1819821.0999999999</v>
      </c>
      <c r="F27" s="92">
        <f t="shared" si="11"/>
        <v>1937441.7999999998</v>
      </c>
      <c r="G27" s="92">
        <f t="shared" si="11"/>
        <v>1939867.8</v>
      </c>
      <c r="H27" s="92">
        <f t="shared" si="11"/>
        <v>1955005.6</v>
      </c>
      <c r="I27" s="92">
        <f t="shared" si="11"/>
        <v>1986061</v>
      </c>
      <c r="J27" s="92">
        <f t="shared" si="11"/>
        <v>1995321.4000000001</v>
      </c>
      <c r="K27" s="92">
        <f t="shared" si="11"/>
        <v>2017371.3</v>
      </c>
      <c r="L27" s="92">
        <f t="shared" si="11"/>
        <v>2026059.870055842</v>
      </c>
      <c r="M27" s="92">
        <f t="shared" si="11"/>
        <v>2070379.033968437</v>
      </c>
      <c r="N27" s="92"/>
      <c r="O27" s="92"/>
      <c r="P27" s="92"/>
      <c r="Q27" s="92"/>
    </row>
    <row r="29" spans="1:18">
      <c r="A29" s="18" t="s">
        <v>211</v>
      </c>
      <c r="B29" s="18" t="s">
        <v>63</v>
      </c>
      <c r="E29" s="147"/>
      <c r="F29" s="147"/>
      <c r="G29" s="18" t="s">
        <v>106</v>
      </c>
      <c r="H29" s="18">
        <v>24</v>
      </c>
      <c r="I29" s="18">
        <v>25</v>
      </c>
      <c r="J29" s="18">
        <v>26</v>
      </c>
      <c r="K29" s="18">
        <v>27</v>
      </c>
      <c r="L29" s="18">
        <v>28</v>
      </c>
      <c r="M29" s="18">
        <v>29</v>
      </c>
      <c r="N29" s="18">
        <v>30</v>
      </c>
      <c r="O29" s="206">
        <v>1</v>
      </c>
      <c r="P29" s="206">
        <v>2</v>
      </c>
      <c r="Q29" s="206">
        <v>3</v>
      </c>
    </row>
    <row r="30" spans="1:18">
      <c r="B30" s="18" t="s">
        <v>212</v>
      </c>
      <c r="D30" s="89">
        <f>D5</f>
        <v>-4</v>
      </c>
      <c r="E30" s="89">
        <f>E5</f>
        <v>-3.4</v>
      </c>
      <c r="F30" s="89">
        <f>F5</f>
        <v>1.5</v>
      </c>
      <c r="G30" s="89">
        <f>G5</f>
        <v>-1.1000000000000001</v>
      </c>
      <c r="H30" s="89">
        <f t="shared" ref="H30:O30" si="12">H5</f>
        <v>0.1</v>
      </c>
      <c r="I30" s="89">
        <f t="shared" si="12"/>
        <v>2.6</v>
      </c>
      <c r="J30" s="89">
        <f t="shared" si="12"/>
        <v>2.2000000000000002</v>
      </c>
      <c r="K30" s="89">
        <f t="shared" si="12"/>
        <v>2.8</v>
      </c>
      <c r="L30" s="89">
        <f t="shared" si="12"/>
        <v>0.8</v>
      </c>
      <c r="M30" s="89">
        <f t="shared" si="12"/>
        <v>2</v>
      </c>
      <c r="N30" s="89">
        <f t="shared" si="12"/>
        <v>0.1</v>
      </c>
      <c r="O30" s="89">
        <f t="shared" si="12"/>
        <v>0.8</v>
      </c>
      <c r="P30" s="89">
        <f>P5</f>
        <v>-4.5</v>
      </c>
      <c r="Q30" s="89">
        <f>Q5</f>
        <v>3.5</v>
      </c>
    </row>
    <row r="31" spans="1:18">
      <c r="B31" s="18" t="s">
        <v>213</v>
      </c>
      <c r="D31" s="89">
        <f>D9</f>
        <v>-2</v>
      </c>
      <c r="E31" s="89">
        <f>E9</f>
        <v>-7.1</v>
      </c>
      <c r="F31" s="89">
        <f>F9</f>
        <v>4.5999999999999996</v>
      </c>
      <c r="G31" s="89">
        <f>G9</f>
        <v>-1.2</v>
      </c>
      <c r="H31" s="89">
        <f t="shared" ref="H31:O31" si="13">H9</f>
        <v>0.6</v>
      </c>
      <c r="I31" s="89">
        <f t="shared" si="13"/>
        <v>1.4</v>
      </c>
      <c r="J31" s="89">
        <f t="shared" si="13"/>
        <v>2.5</v>
      </c>
      <c r="K31" s="89">
        <f t="shared" si="13"/>
        <v>2.6</v>
      </c>
      <c r="L31" s="89">
        <f t="shared" si="13"/>
        <v>0.2</v>
      </c>
      <c r="M31" s="89">
        <f t="shared" si="13"/>
        <v>1.8</v>
      </c>
      <c r="N31" s="89">
        <f t="shared" si="13"/>
        <v>-0.4</v>
      </c>
      <c r="O31" s="89">
        <f t="shared" si="13"/>
        <v>0.4</v>
      </c>
      <c r="P31" s="89">
        <f>P9</f>
        <v>-4.4000000000000004</v>
      </c>
      <c r="Q31" s="89">
        <f>Q9</f>
        <v>5.2</v>
      </c>
    </row>
  </sheetData>
  <mergeCells count="1">
    <mergeCell ref="A2:B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231"/>
  <sheetViews>
    <sheetView workbookViewId="0">
      <selection activeCell="C11" sqref="C11"/>
    </sheetView>
  </sheetViews>
  <sheetFormatPr defaultColWidth="11" defaultRowHeight="13.5"/>
  <cols>
    <col min="1" max="1" width="4.625" style="22" customWidth="1"/>
    <col min="2" max="16384" width="11" style="22"/>
  </cols>
  <sheetData>
    <row r="1" spans="1:15">
      <c r="A1" s="20" t="s">
        <v>223</v>
      </c>
      <c r="B1" s="21"/>
      <c r="C1" s="21"/>
      <c r="D1" s="21"/>
      <c r="E1" s="21"/>
      <c r="F1" s="21"/>
      <c r="G1" s="19"/>
      <c r="H1" s="19"/>
      <c r="I1" s="19"/>
      <c r="J1" s="19"/>
      <c r="K1" s="19"/>
      <c r="L1" s="19"/>
      <c r="M1" s="19"/>
      <c r="N1" s="19" t="s">
        <v>10</v>
      </c>
      <c r="O1" s="19"/>
    </row>
    <row r="2" spans="1:15">
      <c r="A2" s="23"/>
      <c r="B2" s="24" t="s">
        <v>11</v>
      </c>
      <c r="C2" s="408" t="s">
        <v>12</v>
      </c>
      <c r="D2" s="408" t="s">
        <v>13</v>
      </c>
      <c r="E2" s="406" t="s">
        <v>14</v>
      </c>
      <c r="F2" s="410" t="s">
        <v>8</v>
      </c>
      <c r="G2" s="25"/>
      <c r="H2" s="25"/>
      <c r="I2" s="26"/>
      <c r="J2" s="406" t="s">
        <v>9</v>
      </c>
      <c r="K2" s="406" t="s">
        <v>15</v>
      </c>
      <c r="L2" s="25" t="s">
        <v>16</v>
      </c>
      <c r="M2" s="25"/>
      <c r="N2" s="25"/>
      <c r="O2" s="26"/>
    </row>
    <row r="3" spans="1:15" ht="25.5">
      <c r="A3" s="27"/>
      <c r="B3" s="28" t="s">
        <v>17</v>
      </c>
      <c r="C3" s="409"/>
      <c r="D3" s="409"/>
      <c r="E3" s="407"/>
      <c r="F3" s="411"/>
      <c r="G3" s="29" t="s">
        <v>18</v>
      </c>
      <c r="H3" s="30" t="s">
        <v>19</v>
      </c>
      <c r="I3" s="26" t="s">
        <v>20</v>
      </c>
      <c r="J3" s="407"/>
      <c r="K3" s="407"/>
      <c r="L3" s="31" t="s">
        <v>294</v>
      </c>
      <c r="M3" s="29" t="s">
        <v>21</v>
      </c>
      <c r="N3" s="30" t="s">
        <v>22</v>
      </c>
      <c r="O3" s="26" t="s">
        <v>23</v>
      </c>
    </row>
    <row r="4" spans="1:15">
      <c r="A4" s="32"/>
      <c r="B4" s="44" t="s">
        <v>24</v>
      </c>
      <c r="C4" s="34">
        <v>21177777.150756441</v>
      </c>
      <c r="D4" s="34">
        <v>13273524.748264004</v>
      </c>
      <c r="E4" s="34">
        <v>3838015.8303046376</v>
      </c>
      <c r="F4" s="34">
        <v>3791864.8383208588</v>
      </c>
      <c r="G4" s="34">
        <v>561759.17200000002</v>
      </c>
      <c r="H4" s="34">
        <v>3215946.5095687099</v>
      </c>
      <c r="I4" s="34">
        <v>14159.156752148716</v>
      </c>
      <c r="J4" s="34">
        <v>687559.53937781462</v>
      </c>
      <c r="K4" s="34">
        <v>21590964.956267312</v>
      </c>
      <c r="L4" s="34">
        <v>-399343.10702375695</v>
      </c>
      <c r="M4" s="34">
        <v>16355347</v>
      </c>
      <c r="N4" s="34">
        <v>16582940</v>
      </c>
      <c r="O4" s="35">
        <v>-390377.10702375695</v>
      </c>
    </row>
    <row r="5" spans="1:15">
      <c r="A5" s="36">
        <v>1</v>
      </c>
      <c r="B5" s="50" t="s">
        <v>25</v>
      </c>
      <c r="C5" s="38">
        <v>6658127.1507564411</v>
      </c>
      <c r="D5" s="38">
        <v>3954998.7482640035</v>
      </c>
      <c r="E5" s="38">
        <v>1352289.8303046376</v>
      </c>
      <c r="F5" s="38">
        <v>966910.83832085866</v>
      </c>
      <c r="G5" s="38">
        <v>131996.17200000002</v>
      </c>
      <c r="H5" s="38">
        <v>830670.50956870988</v>
      </c>
      <c r="I5" s="38">
        <v>4244.1567521487159</v>
      </c>
      <c r="J5" s="38">
        <v>199812.53937781462</v>
      </c>
      <c r="K5" s="38">
        <v>6474011.956267314</v>
      </c>
      <c r="L5" s="38">
        <v>553891.89297624305</v>
      </c>
      <c r="M5" s="38">
        <v>5659564</v>
      </c>
      <c r="N5" s="38">
        <v>4972367</v>
      </c>
      <c r="O5" s="39">
        <v>-133305.10702375695</v>
      </c>
    </row>
    <row r="6" spans="1:15">
      <c r="A6" s="36">
        <v>2</v>
      </c>
      <c r="B6" s="50" t="s">
        <v>26</v>
      </c>
      <c r="C6" s="38">
        <v>3435093</v>
      </c>
      <c r="D6" s="38">
        <v>2593665</v>
      </c>
      <c r="E6" s="38">
        <v>628644</v>
      </c>
      <c r="F6" s="38">
        <v>633300</v>
      </c>
      <c r="G6" s="38">
        <v>122592</v>
      </c>
      <c r="H6" s="38">
        <v>508101</v>
      </c>
      <c r="I6" s="38">
        <v>2607</v>
      </c>
      <c r="J6" s="38">
        <v>119560</v>
      </c>
      <c r="K6" s="38">
        <v>3975169</v>
      </c>
      <c r="L6" s="38">
        <v>-434879</v>
      </c>
      <c r="M6" s="38">
        <v>2681406</v>
      </c>
      <c r="N6" s="38">
        <v>3053128</v>
      </c>
      <c r="O6" s="39">
        <v>-63157</v>
      </c>
    </row>
    <row r="7" spans="1:15">
      <c r="A7" s="36">
        <v>3</v>
      </c>
      <c r="B7" s="50" t="s">
        <v>27</v>
      </c>
      <c r="C7" s="38">
        <v>2029985</v>
      </c>
      <c r="D7" s="38">
        <v>1664266</v>
      </c>
      <c r="E7" s="38">
        <v>413102</v>
      </c>
      <c r="F7" s="38">
        <v>417294</v>
      </c>
      <c r="G7" s="38">
        <v>59582</v>
      </c>
      <c r="H7" s="38">
        <v>356033</v>
      </c>
      <c r="I7" s="38">
        <v>1679</v>
      </c>
      <c r="J7" s="38">
        <v>63846</v>
      </c>
      <c r="K7" s="38">
        <v>2558508</v>
      </c>
      <c r="L7" s="38">
        <v>-489611</v>
      </c>
      <c r="M7" s="38">
        <v>1511040</v>
      </c>
      <c r="N7" s="38">
        <v>1965061</v>
      </c>
      <c r="O7" s="39">
        <v>-35590</v>
      </c>
    </row>
    <row r="8" spans="1:15">
      <c r="A8" s="36">
        <v>4</v>
      </c>
      <c r="B8" s="50" t="s">
        <v>28</v>
      </c>
      <c r="C8" s="38">
        <v>2776393</v>
      </c>
      <c r="D8" s="38">
        <v>1653825</v>
      </c>
      <c r="E8" s="38">
        <v>387549</v>
      </c>
      <c r="F8" s="38">
        <v>611072</v>
      </c>
      <c r="G8" s="38">
        <v>93844</v>
      </c>
      <c r="H8" s="38">
        <v>515443</v>
      </c>
      <c r="I8" s="38">
        <v>1785</v>
      </c>
      <c r="J8" s="38">
        <v>68731</v>
      </c>
      <c r="K8" s="38">
        <v>2721177</v>
      </c>
      <c r="L8" s="38">
        <v>-70677</v>
      </c>
      <c r="M8" s="38">
        <v>2068033</v>
      </c>
      <c r="N8" s="38">
        <v>2090000</v>
      </c>
      <c r="O8" s="39">
        <v>-48710</v>
      </c>
    </row>
    <row r="9" spans="1:15">
      <c r="A9" s="36">
        <v>5</v>
      </c>
      <c r="B9" s="50" t="s">
        <v>29</v>
      </c>
      <c r="C9" s="38">
        <v>1160464</v>
      </c>
      <c r="D9" s="38">
        <v>608279</v>
      </c>
      <c r="E9" s="38">
        <v>175051</v>
      </c>
      <c r="F9" s="38">
        <v>195168</v>
      </c>
      <c r="G9" s="38">
        <v>25159</v>
      </c>
      <c r="H9" s="38">
        <v>169346</v>
      </c>
      <c r="I9" s="38">
        <v>663</v>
      </c>
      <c r="J9" s="38">
        <v>33075</v>
      </c>
      <c r="K9" s="38">
        <v>1011573</v>
      </c>
      <c r="L9" s="38">
        <v>49369</v>
      </c>
      <c r="M9" s="38">
        <v>846238</v>
      </c>
      <c r="N9" s="38">
        <v>776938</v>
      </c>
      <c r="O9" s="39">
        <v>-19931</v>
      </c>
    </row>
    <row r="10" spans="1:15">
      <c r="A10" s="36">
        <v>6</v>
      </c>
      <c r="B10" s="50" t="s">
        <v>30</v>
      </c>
      <c r="C10" s="38">
        <v>2634898</v>
      </c>
      <c r="D10" s="38">
        <v>1273403</v>
      </c>
      <c r="E10" s="38">
        <v>343201</v>
      </c>
      <c r="F10" s="38">
        <v>540986</v>
      </c>
      <c r="G10" s="38">
        <v>82141</v>
      </c>
      <c r="H10" s="38">
        <v>457372</v>
      </c>
      <c r="I10" s="38">
        <v>1473</v>
      </c>
      <c r="J10" s="38">
        <v>88287</v>
      </c>
      <c r="K10" s="38">
        <v>2245877</v>
      </c>
      <c r="L10" s="38">
        <v>219890</v>
      </c>
      <c r="M10" s="38">
        <v>1991748</v>
      </c>
      <c r="N10" s="38">
        <v>1724946</v>
      </c>
      <c r="O10" s="39">
        <v>-46912</v>
      </c>
    </row>
    <row r="11" spans="1:15">
      <c r="A11" s="36">
        <v>7</v>
      </c>
      <c r="B11" s="50" t="s">
        <v>31</v>
      </c>
      <c r="C11" s="38">
        <v>1016591</v>
      </c>
      <c r="D11" s="38">
        <v>575808</v>
      </c>
      <c r="E11" s="38">
        <v>171791</v>
      </c>
      <c r="F11" s="38">
        <v>176475</v>
      </c>
      <c r="G11" s="38">
        <v>17821</v>
      </c>
      <c r="H11" s="38">
        <v>158027</v>
      </c>
      <c r="I11" s="38">
        <v>627</v>
      </c>
      <c r="J11" s="38">
        <v>33556</v>
      </c>
      <c r="K11" s="38">
        <v>957630</v>
      </c>
      <c r="L11" s="38">
        <v>-10243</v>
      </c>
      <c r="M11" s="38">
        <v>742758</v>
      </c>
      <c r="N11" s="38">
        <v>735507</v>
      </c>
      <c r="O11" s="39">
        <v>-17494</v>
      </c>
    </row>
    <row r="12" spans="1:15">
      <c r="A12" s="36">
        <v>8</v>
      </c>
      <c r="B12" s="50" t="s">
        <v>32</v>
      </c>
      <c r="C12" s="38">
        <v>635864</v>
      </c>
      <c r="D12" s="38">
        <v>400008</v>
      </c>
      <c r="E12" s="38">
        <v>158356</v>
      </c>
      <c r="F12" s="38">
        <v>105365</v>
      </c>
      <c r="G12" s="38">
        <v>10095</v>
      </c>
      <c r="H12" s="38">
        <v>94813</v>
      </c>
      <c r="I12" s="38">
        <v>457</v>
      </c>
      <c r="J12" s="38">
        <v>32826</v>
      </c>
      <c r="K12" s="38">
        <v>696555</v>
      </c>
      <c r="L12" s="38">
        <v>-86968</v>
      </c>
      <c r="M12" s="38">
        <v>458829</v>
      </c>
      <c r="N12" s="38">
        <v>534989</v>
      </c>
      <c r="O12" s="39">
        <v>-10808</v>
      </c>
    </row>
    <row r="13" spans="1:15">
      <c r="A13" s="36">
        <v>9</v>
      </c>
      <c r="B13" s="50" t="s">
        <v>33</v>
      </c>
      <c r="C13" s="38">
        <v>382532</v>
      </c>
      <c r="D13" s="38">
        <v>253421</v>
      </c>
      <c r="E13" s="38">
        <v>90053</v>
      </c>
      <c r="F13" s="38">
        <v>72978</v>
      </c>
      <c r="G13" s="38">
        <v>10413</v>
      </c>
      <c r="H13" s="38">
        <v>62273</v>
      </c>
      <c r="I13" s="38">
        <v>292</v>
      </c>
      <c r="J13" s="38">
        <v>28365</v>
      </c>
      <c r="K13" s="38">
        <v>444817</v>
      </c>
      <c r="L13" s="38">
        <v>-64604</v>
      </c>
      <c r="M13" s="38">
        <v>283719</v>
      </c>
      <c r="N13" s="38">
        <v>341641</v>
      </c>
      <c r="O13" s="39">
        <v>-6682</v>
      </c>
    </row>
    <row r="14" spans="1:15">
      <c r="A14" s="40">
        <v>10</v>
      </c>
      <c r="B14" s="51" t="s">
        <v>34</v>
      </c>
      <c r="C14" s="42">
        <v>447830</v>
      </c>
      <c r="D14" s="42">
        <v>295851</v>
      </c>
      <c r="E14" s="42">
        <v>117979</v>
      </c>
      <c r="F14" s="42">
        <v>72316</v>
      </c>
      <c r="G14" s="42">
        <v>8116</v>
      </c>
      <c r="H14" s="42">
        <v>63868</v>
      </c>
      <c r="I14" s="42">
        <v>332</v>
      </c>
      <c r="J14" s="42">
        <v>19501</v>
      </c>
      <c r="K14" s="42">
        <v>505647</v>
      </c>
      <c r="L14" s="42">
        <v>-65512</v>
      </c>
      <c r="M14" s="42">
        <v>112012</v>
      </c>
      <c r="N14" s="42">
        <v>388363</v>
      </c>
      <c r="O14" s="43">
        <v>-7788</v>
      </c>
    </row>
    <row r="17" spans="1:15">
      <c r="A17" s="20" t="s">
        <v>270</v>
      </c>
      <c r="B17" s="21"/>
      <c r="C17" s="21"/>
      <c r="D17" s="21"/>
      <c r="E17" s="21"/>
      <c r="F17" s="21"/>
      <c r="G17" s="19"/>
      <c r="H17" s="19"/>
      <c r="I17" s="19"/>
      <c r="J17" s="19"/>
      <c r="K17" s="19"/>
      <c r="L17" s="19"/>
      <c r="M17" s="19"/>
      <c r="N17" s="19" t="s">
        <v>10</v>
      </c>
      <c r="O17" s="19"/>
    </row>
    <row r="18" spans="1:15">
      <c r="A18" s="23"/>
      <c r="B18" s="24" t="s">
        <v>11</v>
      </c>
      <c r="C18" s="408" t="s">
        <v>12</v>
      </c>
      <c r="D18" s="408" t="s">
        <v>13</v>
      </c>
      <c r="E18" s="406" t="s">
        <v>14</v>
      </c>
      <c r="F18" s="410" t="s">
        <v>8</v>
      </c>
      <c r="G18" s="25"/>
      <c r="H18" s="25"/>
      <c r="I18" s="26"/>
      <c r="J18" s="406" t="s">
        <v>9</v>
      </c>
      <c r="K18" s="406" t="s">
        <v>15</v>
      </c>
      <c r="L18" s="25" t="s">
        <v>16</v>
      </c>
      <c r="M18" s="25"/>
      <c r="N18" s="25"/>
      <c r="O18" s="26"/>
    </row>
    <row r="19" spans="1:15" ht="25.5">
      <c r="A19" s="27"/>
      <c r="B19" s="28" t="s">
        <v>17</v>
      </c>
      <c r="C19" s="409"/>
      <c r="D19" s="409"/>
      <c r="E19" s="407"/>
      <c r="F19" s="411"/>
      <c r="G19" s="29" t="s">
        <v>18</v>
      </c>
      <c r="H19" s="30" t="s">
        <v>19</v>
      </c>
      <c r="I19" s="26" t="s">
        <v>20</v>
      </c>
      <c r="J19" s="407"/>
      <c r="K19" s="407"/>
      <c r="L19" s="31" t="s">
        <v>294</v>
      </c>
      <c r="M19" s="29" t="s">
        <v>21</v>
      </c>
      <c r="N19" s="30" t="s">
        <v>22</v>
      </c>
      <c r="O19" s="26" t="s">
        <v>23</v>
      </c>
    </row>
    <row r="20" spans="1:15">
      <c r="A20" s="32"/>
      <c r="B20" s="33" t="s">
        <v>24</v>
      </c>
      <c r="C20" s="82">
        <v>21262085.691040866</v>
      </c>
      <c r="D20" s="34">
        <v>13238388.763314057</v>
      </c>
      <c r="E20" s="34">
        <v>3875102.8507520342</v>
      </c>
      <c r="F20" s="34">
        <v>3751322.1944874395</v>
      </c>
      <c r="G20" s="34">
        <v>549166.430953359</v>
      </c>
      <c r="H20" s="34">
        <v>3214412.3572881352</v>
      </c>
      <c r="I20" s="34">
        <v>-12256.593754054811</v>
      </c>
      <c r="J20" s="34">
        <v>713745.65039281792</v>
      </c>
      <c r="K20" s="34">
        <v>21578559.458946347</v>
      </c>
      <c r="L20" s="34">
        <v>-316473.76790548308</v>
      </c>
      <c r="M20" s="34">
        <v>16434667.740928086</v>
      </c>
      <c r="N20" s="34">
        <v>16597141.508833569</v>
      </c>
      <c r="O20" s="35">
        <v>-390377.00000000006</v>
      </c>
    </row>
    <row r="21" spans="1:15">
      <c r="A21" s="36">
        <v>1</v>
      </c>
      <c r="B21" s="37" t="s">
        <v>25</v>
      </c>
      <c r="C21" s="45">
        <v>6673063.6910408661</v>
      </c>
      <c r="D21" s="38">
        <v>3900441.7633140571</v>
      </c>
      <c r="E21" s="38">
        <v>1279617.8507520342</v>
      </c>
      <c r="F21" s="38">
        <v>974932.19448743935</v>
      </c>
      <c r="G21" s="38">
        <v>145102.430953359</v>
      </c>
      <c r="H21" s="38">
        <v>833443.35728813522</v>
      </c>
      <c r="I21" s="38">
        <v>-3613.5937540548111</v>
      </c>
      <c r="J21" s="38">
        <v>205868.65039281792</v>
      </c>
      <c r="K21" s="38">
        <v>6360860.4589463491</v>
      </c>
      <c r="L21" s="38">
        <v>312203.23209451692</v>
      </c>
      <c r="M21" s="38">
        <v>5329453.7409280855</v>
      </c>
      <c r="N21" s="38">
        <v>4892453.5088335685</v>
      </c>
      <c r="O21" s="39">
        <v>-124797.00000000006</v>
      </c>
    </row>
    <row r="22" spans="1:15">
      <c r="A22" s="36">
        <v>2</v>
      </c>
      <c r="B22" s="37" t="s">
        <v>26</v>
      </c>
      <c r="C22" s="45">
        <v>3624919</v>
      </c>
      <c r="D22" s="38">
        <v>2581618</v>
      </c>
      <c r="E22" s="38">
        <v>654753</v>
      </c>
      <c r="F22" s="38">
        <v>618790</v>
      </c>
      <c r="G22" s="38">
        <v>113635</v>
      </c>
      <c r="H22" s="38">
        <v>507413</v>
      </c>
      <c r="I22" s="38">
        <v>-2258</v>
      </c>
      <c r="J22" s="38">
        <v>120494</v>
      </c>
      <c r="K22" s="38">
        <v>3975655</v>
      </c>
      <c r="L22" s="38">
        <v>-350736</v>
      </c>
      <c r="M22" s="38">
        <v>2772049</v>
      </c>
      <c r="N22" s="38">
        <v>3057873</v>
      </c>
      <c r="O22" s="39">
        <v>-64912</v>
      </c>
    </row>
    <row r="23" spans="1:15">
      <c r="A23" s="36">
        <v>3</v>
      </c>
      <c r="B23" s="37" t="s">
        <v>27</v>
      </c>
      <c r="C23" s="45">
        <v>2140626</v>
      </c>
      <c r="D23" s="38">
        <v>1672837</v>
      </c>
      <c r="E23" s="38">
        <v>434349</v>
      </c>
      <c r="F23" s="38">
        <v>419026</v>
      </c>
      <c r="G23" s="38">
        <v>63966</v>
      </c>
      <c r="H23" s="38">
        <v>356534</v>
      </c>
      <c r="I23" s="38">
        <v>-1474</v>
      </c>
      <c r="J23" s="38">
        <v>69124</v>
      </c>
      <c r="K23" s="38">
        <v>2595336</v>
      </c>
      <c r="L23" s="38">
        <v>-454710</v>
      </c>
      <c r="M23" s="38">
        <v>1578454</v>
      </c>
      <c r="N23" s="38">
        <v>1996202</v>
      </c>
      <c r="O23" s="39">
        <v>-36962</v>
      </c>
    </row>
    <row r="24" spans="1:15">
      <c r="A24" s="36">
        <v>4</v>
      </c>
      <c r="B24" s="37" t="s">
        <v>28</v>
      </c>
      <c r="C24" s="45">
        <v>2763636</v>
      </c>
      <c r="D24" s="38">
        <v>1683184</v>
      </c>
      <c r="E24" s="38">
        <v>400625</v>
      </c>
      <c r="F24" s="38">
        <v>619845</v>
      </c>
      <c r="G24" s="38">
        <v>84048</v>
      </c>
      <c r="H24" s="38">
        <v>537374</v>
      </c>
      <c r="I24" s="38">
        <v>-1577</v>
      </c>
      <c r="J24" s="38">
        <v>72531</v>
      </c>
      <c r="K24" s="38">
        <v>2776185</v>
      </c>
      <c r="L24" s="38">
        <v>-12549</v>
      </c>
      <c r="M24" s="38">
        <v>2173653</v>
      </c>
      <c r="N24" s="38">
        <v>2135302</v>
      </c>
      <c r="O24" s="39">
        <v>-50900</v>
      </c>
    </row>
    <row r="25" spans="1:15">
      <c r="A25" s="36">
        <v>5</v>
      </c>
      <c r="B25" s="37" t="s">
        <v>29</v>
      </c>
      <c r="C25" s="45">
        <v>1114051</v>
      </c>
      <c r="D25" s="38">
        <v>616454</v>
      </c>
      <c r="E25" s="38">
        <v>183079</v>
      </c>
      <c r="F25" s="38">
        <v>200370</v>
      </c>
      <c r="G25" s="38">
        <v>25831</v>
      </c>
      <c r="H25" s="38">
        <v>175126</v>
      </c>
      <c r="I25" s="38">
        <v>-587</v>
      </c>
      <c r="J25" s="38">
        <v>35081</v>
      </c>
      <c r="K25" s="38">
        <v>1034984</v>
      </c>
      <c r="L25" s="38">
        <v>79067</v>
      </c>
      <c r="M25" s="38">
        <v>896109</v>
      </c>
      <c r="N25" s="38">
        <v>796058</v>
      </c>
      <c r="O25" s="39">
        <v>-20984</v>
      </c>
    </row>
    <row r="26" spans="1:15">
      <c r="A26" s="36">
        <v>6</v>
      </c>
      <c r="B26" s="37" t="s">
        <v>30</v>
      </c>
      <c r="C26" s="45">
        <v>2488406</v>
      </c>
      <c r="D26" s="38">
        <v>1271858</v>
      </c>
      <c r="E26" s="38">
        <v>357834</v>
      </c>
      <c r="F26" s="38">
        <v>483573</v>
      </c>
      <c r="G26" s="38">
        <v>76866</v>
      </c>
      <c r="H26" s="38">
        <v>407962</v>
      </c>
      <c r="I26" s="38">
        <v>-1255</v>
      </c>
      <c r="J26" s="38">
        <v>97470</v>
      </c>
      <c r="K26" s="38">
        <v>2210735</v>
      </c>
      <c r="L26" s="38">
        <v>277671</v>
      </c>
      <c r="M26" s="38">
        <v>2025485</v>
      </c>
      <c r="N26" s="38">
        <v>1700385</v>
      </c>
      <c r="O26" s="39">
        <v>-47429</v>
      </c>
    </row>
    <row r="27" spans="1:15">
      <c r="A27" s="36">
        <v>7</v>
      </c>
      <c r="B27" s="37" t="s">
        <v>31</v>
      </c>
      <c r="C27" s="45">
        <v>974453</v>
      </c>
      <c r="D27" s="38">
        <v>572824</v>
      </c>
      <c r="E27" s="38">
        <v>179762</v>
      </c>
      <c r="F27" s="38">
        <v>172258</v>
      </c>
      <c r="G27" s="38">
        <v>14792</v>
      </c>
      <c r="H27" s="38">
        <v>158011</v>
      </c>
      <c r="I27" s="38">
        <v>-545</v>
      </c>
      <c r="J27" s="38">
        <v>34961</v>
      </c>
      <c r="K27" s="38">
        <v>959805</v>
      </c>
      <c r="L27" s="38">
        <v>14648</v>
      </c>
      <c r="M27" s="38">
        <v>770933</v>
      </c>
      <c r="N27" s="38">
        <v>738233</v>
      </c>
      <c r="O27" s="39">
        <v>-18052</v>
      </c>
    </row>
    <row r="28" spans="1:15">
      <c r="A28" s="36">
        <v>8</v>
      </c>
      <c r="B28" s="37" t="s">
        <v>32</v>
      </c>
      <c r="C28" s="45">
        <v>641354</v>
      </c>
      <c r="D28" s="38">
        <v>393391</v>
      </c>
      <c r="E28" s="38">
        <v>169488</v>
      </c>
      <c r="F28" s="38">
        <v>115749</v>
      </c>
      <c r="G28" s="38">
        <v>8698</v>
      </c>
      <c r="H28" s="38">
        <v>107456</v>
      </c>
      <c r="I28" s="38">
        <v>-405</v>
      </c>
      <c r="J28" s="38">
        <v>33534</v>
      </c>
      <c r="K28" s="38">
        <v>712162</v>
      </c>
      <c r="L28" s="38">
        <v>-70808</v>
      </c>
      <c r="M28" s="38">
        <v>488388</v>
      </c>
      <c r="N28" s="38">
        <v>547760</v>
      </c>
      <c r="O28" s="39">
        <v>-11436</v>
      </c>
    </row>
    <row r="29" spans="1:15">
      <c r="A29" s="36">
        <v>9</v>
      </c>
      <c r="B29" s="37" t="s">
        <v>33</v>
      </c>
      <c r="C29" s="45">
        <v>380982</v>
      </c>
      <c r="D29" s="38">
        <v>252047</v>
      </c>
      <c r="E29" s="38">
        <v>94144</v>
      </c>
      <c r="F29" s="38">
        <v>68640</v>
      </c>
      <c r="G29" s="38">
        <v>8237</v>
      </c>
      <c r="H29" s="38">
        <v>60651</v>
      </c>
      <c r="I29" s="38">
        <v>-248</v>
      </c>
      <c r="J29" s="38">
        <v>20958</v>
      </c>
      <c r="K29" s="38">
        <v>435789</v>
      </c>
      <c r="L29" s="38">
        <v>-54807</v>
      </c>
      <c r="M29" s="38">
        <v>287103</v>
      </c>
      <c r="N29" s="38">
        <v>335187</v>
      </c>
      <c r="O29" s="39">
        <v>-6723</v>
      </c>
    </row>
    <row r="30" spans="1:15">
      <c r="A30" s="40">
        <v>10</v>
      </c>
      <c r="B30" s="41" t="s">
        <v>34</v>
      </c>
      <c r="C30" s="46">
        <v>460595</v>
      </c>
      <c r="D30" s="42">
        <v>293734</v>
      </c>
      <c r="E30" s="42">
        <v>121451</v>
      </c>
      <c r="F30" s="42">
        <v>78139</v>
      </c>
      <c r="G30" s="42">
        <v>7991</v>
      </c>
      <c r="H30" s="42">
        <v>70442</v>
      </c>
      <c r="I30" s="42">
        <v>-294</v>
      </c>
      <c r="J30" s="42">
        <v>23724</v>
      </c>
      <c r="K30" s="42">
        <v>517048</v>
      </c>
      <c r="L30" s="42">
        <v>-56453</v>
      </c>
      <c r="M30" s="42">
        <v>113040</v>
      </c>
      <c r="N30" s="42">
        <v>397688</v>
      </c>
      <c r="O30" s="43">
        <v>-8182</v>
      </c>
    </row>
    <row r="33" spans="1:15">
      <c r="A33" s="20" t="s">
        <v>224</v>
      </c>
      <c r="B33" s="21"/>
      <c r="C33" s="21"/>
      <c r="D33" s="21"/>
      <c r="E33" s="21"/>
      <c r="F33" s="21"/>
      <c r="G33" s="19"/>
      <c r="H33" s="19"/>
      <c r="I33" s="19"/>
      <c r="J33" s="19"/>
      <c r="K33" s="19"/>
      <c r="L33" s="19"/>
      <c r="M33" s="19"/>
      <c r="N33" s="19" t="s">
        <v>10</v>
      </c>
      <c r="O33" s="19"/>
    </row>
    <row r="34" spans="1:15">
      <c r="A34" s="23"/>
      <c r="B34" s="24" t="s">
        <v>11</v>
      </c>
      <c r="C34" s="408" t="s">
        <v>12</v>
      </c>
      <c r="D34" s="408" t="s">
        <v>13</v>
      </c>
      <c r="E34" s="406" t="s">
        <v>14</v>
      </c>
      <c r="F34" s="410" t="s">
        <v>8</v>
      </c>
      <c r="G34" s="25"/>
      <c r="H34" s="25"/>
      <c r="I34" s="26"/>
      <c r="J34" s="406" t="s">
        <v>9</v>
      </c>
      <c r="K34" s="406" t="s">
        <v>15</v>
      </c>
      <c r="L34" s="25" t="s">
        <v>16</v>
      </c>
      <c r="M34" s="25"/>
      <c r="N34" s="25"/>
      <c r="O34" s="26"/>
    </row>
    <row r="35" spans="1:15" ht="25.5">
      <c r="A35" s="27"/>
      <c r="B35" s="28" t="s">
        <v>17</v>
      </c>
      <c r="C35" s="409"/>
      <c r="D35" s="409"/>
      <c r="E35" s="407"/>
      <c r="F35" s="411"/>
      <c r="G35" s="29" t="s">
        <v>18</v>
      </c>
      <c r="H35" s="30" t="s">
        <v>19</v>
      </c>
      <c r="I35" s="26" t="s">
        <v>20</v>
      </c>
      <c r="J35" s="407"/>
      <c r="K35" s="407"/>
      <c r="L35" s="31" t="s">
        <v>294</v>
      </c>
      <c r="M35" s="29" t="s">
        <v>21</v>
      </c>
      <c r="N35" s="30" t="s">
        <v>22</v>
      </c>
      <c r="O35" s="26" t="s">
        <v>23</v>
      </c>
    </row>
    <row r="36" spans="1:15">
      <c r="A36" s="32"/>
      <c r="B36" s="44" t="s">
        <v>24</v>
      </c>
      <c r="C36" s="82">
        <v>20334386.918758169</v>
      </c>
      <c r="D36" s="34">
        <v>12690670.27258951</v>
      </c>
      <c r="E36" s="34">
        <v>3915580.2350775106</v>
      </c>
      <c r="F36" s="34">
        <v>3668377.3729597032</v>
      </c>
      <c r="G36" s="34">
        <v>550469.01385315263</v>
      </c>
      <c r="H36" s="34">
        <v>3138454.8908589538</v>
      </c>
      <c r="I36" s="34">
        <v>-20546.531752403302</v>
      </c>
      <c r="J36" s="34">
        <v>738927.82627011114</v>
      </c>
      <c r="K36" s="34">
        <v>21013555.706896834</v>
      </c>
      <c r="L36" s="34">
        <v>-679168.78813866572</v>
      </c>
      <c r="M36" s="34">
        <v>15019769.425289895</v>
      </c>
      <c r="N36" s="34">
        <v>15521769.583304504</v>
      </c>
      <c r="O36" s="35">
        <v>-390377.00000000006</v>
      </c>
    </row>
    <row r="37" spans="1:15">
      <c r="A37" s="36">
        <v>1</v>
      </c>
      <c r="B37" s="50" t="s">
        <v>25</v>
      </c>
      <c r="C37" s="45">
        <v>6428036.9187581688</v>
      </c>
      <c r="D37" s="38">
        <v>3740635.2725895103</v>
      </c>
      <c r="E37" s="38">
        <v>1348457.2350775106</v>
      </c>
      <c r="F37" s="38">
        <v>951187.37295970321</v>
      </c>
      <c r="G37" s="38">
        <v>147204.01385315263</v>
      </c>
      <c r="H37" s="38">
        <v>810102.89085895382</v>
      </c>
      <c r="I37" s="38">
        <v>-6119.5317524033017</v>
      </c>
      <c r="J37" s="38">
        <v>217930.82627011114</v>
      </c>
      <c r="K37" s="38">
        <v>6258210.706896835</v>
      </c>
      <c r="L37" s="38">
        <v>169826.21186133428</v>
      </c>
      <c r="M37" s="38">
        <v>4917283.4252898954</v>
      </c>
      <c r="N37" s="38">
        <v>4622659.5833045039</v>
      </c>
      <c r="O37" s="39">
        <v>-124797.00000000006</v>
      </c>
    </row>
    <row r="38" spans="1:15">
      <c r="A38" s="36">
        <v>2</v>
      </c>
      <c r="B38" s="50" t="s">
        <v>26</v>
      </c>
      <c r="C38" s="45">
        <v>3445785</v>
      </c>
      <c r="D38" s="38">
        <v>2470704</v>
      </c>
      <c r="E38" s="38">
        <v>648269</v>
      </c>
      <c r="F38" s="38">
        <v>595490</v>
      </c>
      <c r="G38" s="38">
        <v>115673</v>
      </c>
      <c r="H38" s="38">
        <v>483569</v>
      </c>
      <c r="I38" s="38">
        <v>-3752</v>
      </c>
      <c r="J38" s="38">
        <v>123082</v>
      </c>
      <c r="K38" s="38">
        <v>3837545</v>
      </c>
      <c r="L38" s="38">
        <v>-391760</v>
      </c>
      <c r="M38" s="38">
        <v>2507774</v>
      </c>
      <c r="N38" s="38">
        <v>2834622</v>
      </c>
      <c r="O38" s="39">
        <v>-64912</v>
      </c>
    </row>
    <row r="39" spans="1:15">
      <c r="A39" s="36">
        <v>3</v>
      </c>
      <c r="B39" s="50" t="s">
        <v>27</v>
      </c>
      <c r="C39" s="45">
        <v>2052840</v>
      </c>
      <c r="D39" s="38">
        <v>1605458</v>
      </c>
      <c r="E39" s="38">
        <v>428941</v>
      </c>
      <c r="F39" s="38">
        <v>404929</v>
      </c>
      <c r="G39" s="38">
        <v>61841</v>
      </c>
      <c r="H39" s="38">
        <v>345544</v>
      </c>
      <c r="I39" s="38">
        <v>-2456</v>
      </c>
      <c r="J39" s="38">
        <v>72958</v>
      </c>
      <c r="K39" s="38">
        <v>2512286</v>
      </c>
      <c r="L39" s="38">
        <v>-459446</v>
      </c>
      <c r="M39" s="38">
        <v>1433228</v>
      </c>
      <c r="N39" s="38">
        <v>1855712</v>
      </c>
      <c r="O39" s="39">
        <v>-36962</v>
      </c>
    </row>
    <row r="40" spans="1:15">
      <c r="A40" s="36">
        <v>4</v>
      </c>
      <c r="B40" s="50" t="s">
        <v>28</v>
      </c>
      <c r="C40" s="45">
        <v>2632771</v>
      </c>
      <c r="D40" s="38">
        <v>1609925</v>
      </c>
      <c r="E40" s="38">
        <v>396931</v>
      </c>
      <c r="F40" s="38">
        <v>612511</v>
      </c>
      <c r="G40" s="38">
        <v>83337</v>
      </c>
      <c r="H40" s="38">
        <v>531808</v>
      </c>
      <c r="I40" s="38">
        <v>-2634</v>
      </c>
      <c r="J40" s="38">
        <v>74850</v>
      </c>
      <c r="K40" s="38">
        <v>2694217</v>
      </c>
      <c r="L40" s="38">
        <v>-61446</v>
      </c>
      <c r="M40" s="38">
        <v>1979551</v>
      </c>
      <c r="N40" s="38">
        <v>1990097</v>
      </c>
      <c r="O40" s="39">
        <v>-50900</v>
      </c>
    </row>
    <row r="41" spans="1:15">
      <c r="A41" s="36">
        <v>5</v>
      </c>
      <c r="B41" s="50" t="s">
        <v>29</v>
      </c>
      <c r="C41" s="45">
        <v>1054326</v>
      </c>
      <c r="D41" s="38">
        <v>590529</v>
      </c>
      <c r="E41" s="38">
        <v>180888</v>
      </c>
      <c r="F41" s="38">
        <v>194123</v>
      </c>
      <c r="G41" s="38">
        <v>25869</v>
      </c>
      <c r="H41" s="38">
        <v>169234</v>
      </c>
      <c r="I41" s="38">
        <v>-980</v>
      </c>
      <c r="J41" s="38">
        <v>36049</v>
      </c>
      <c r="K41" s="38">
        <v>1001589</v>
      </c>
      <c r="L41" s="38">
        <v>52737</v>
      </c>
      <c r="M41" s="38">
        <v>813548</v>
      </c>
      <c r="N41" s="38">
        <v>739827</v>
      </c>
      <c r="O41" s="39">
        <v>-20984</v>
      </c>
    </row>
    <row r="42" spans="1:15">
      <c r="A42" s="36">
        <v>6</v>
      </c>
      <c r="B42" s="50" t="s">
        <v>30</v>
      </c>
      <c r="C42" s="45">
        <v>2370239</v>
      </c>
      <c r="D42" s="38">
        <v>1218705</v>
      </c>
      <c r="E42" s="38">
        <v>354576</v>
      </c>
      <c r="F42" s="38">
        <v>483445</v>
      </c>
      <c r="G42" s="38">
        <v>76049</v>
      </c>
      <c r="H42" s="38">
        <v>409506</v>
      </c>
      <c r="I42" s="38">
        <v>-2110</v>
      </c>
      <c r="J42" s="38">
        <v>101006</v>
      </c>
      <c r="K42" s="38">
        <v>2157732</v>
      </c>
      <c r="L42" s="38">
        <v>212507</v>
      </c>
      <c r="M42" s="38">
        <v>1853756</v>
      </c>
      <c r="N42" s="38">
        <v>1593820</v>
      </c>
      <c r="O42" s="39">
        <v>-47429</v>
      </c>
    </row>
    <row r="43" spans="1:15">
      <c r="A43" s="36">
        <v>7</v>
      </c>
      <c r="B43" s="50" t="s">
        <v>31</v>
      </c>
      <c r="C43" s="45">
        <v>924781</v>
      </c>
      <c r="D43" s="38">
        <v>550580</v>
      </c>
      <c r="E43" s="38">
        <v>177313</v>
      </c>
      <c r="F43" s="38">
        <v>166914</v>
      </c>
      <c r="G43" s="38">
        <v>15046</v>
      </c>
      <c r="H43" s="38">
        <v>152777</v>
      </c>
      <c r="I43" s="38">
        <v>-909</v>
      </c>
      <c r="J43" s="38">
        <v>35146</v>
      </c>
      <c r="K43" s="38">
        <v>929953</v>
      </c>
      <c r="L43" s="38">
        <v>-5172</v>
      </c>
      <c r="M43" s="38">
        <v>699796</v>
      </c>
      <c r="N43" s="38">
        <v>686916</v>
      </c>
      <c r="O43" s="39">
        <v>-18052</v>
      </c>
    </row>
    <row r="44" spans="1:15">
      <c r="A44" s="36">
        <v>8</v>
      </c>
      <c r="B44" s="50" t="s">
        <v>32</v>
      </c>
      <c r="C44" s="45">
        <v>618862</v>
      </c>
      <c r="D44" s="38">
        <v>378750</v>
      </c>
      <c r="E44" s="38">
        <v>166615</v>
      </c>
      <c r="F44" s="38">
        <v>117692</v>
      </c>
      <c r="G44" s="38">
        <v>8896</v>
      </c>
      <c r="H44" s="38">
        <v>109477</v>
      </c>
      <c r="I44" s="38">
        <v>-681</v>
      </c>
      <c r="J44" s="38">
        <v>33409</v>
      </c>
      <c r="K44" s="38">
        <v>696466</v>
      </c>
      <c r="L44" s="38">
        <v>-77604</v>
      </c>
      <c r="M44" s="38">
        <v>448281</v>
      </c>
      <c r="N44" s="38">
        <v>514449</v>
      </c>
      <c r="O44" s="39">
        <v>-11436</v>
      </c>
    </row>
    <row r="45" spans="1:15">
      <c r="A45" s="36">
        <v>9</v>
      </c>
      <c r="B45" s="50" t="s">
        <v>33</v>
      </c>
      <c r="C45" s="45">
        <v>367475</v>
      </c>
      <c r="D45" s="38">
        <v>243373</v>
      </c>
      <c r="E45" s="38">
        <v>93066</v>
      </c>
      <c r="F45" s="38">
        <v>67435</v>
      </c>
      <c r="G45" s="38">
        <v>8579</v>
      </c>
      <c r="H45" s="38">
        <v>59272</v>
      </c>
      <c r="I45" s="38">
        <v>-416</v>
      </c>
      <c r="J45" s="38">
        <v>21750</v>
      </c>
      <c r="K45" s="38">
        <v>425624</v>
      </c>
      <c r="L45" s="38">
        <v>-58149</v>
      </c>
      <c r="M45" s="38">
        <v>262963</v>
      </c>
      <c r="N45" s="38">
        <v>314389</v>
      </c>
      <c r="O45" s="39">
        <v>-6723</v>
      </c>
    </row>
    <row r="46" spans="1:15">
      <c r="A46" s="40">
        <v>10</v>
      </c>
      <c r="B46" s="51" t="s">
        <v>34</v>
      </c>
      <c r="C46" s="46">
        <v>439271</v>
      </c>
      <c r="D46" s="42">
        <v>282011</v>
      </c>
      <c r="E46" s="42">
        <v>120524</v>
      </c>
      <c r="F46" s="42">
        <v>74651</v>
      </c>
      <c r="G46" s="42">
        <v>7975</v>
      </c>
      <c r="H46" s="42">
        <v>67165</v>
      </c>
      <c r="I46" s="42">
        <v>-489</v>
      </c>
      <c r="J46" s="42">
        <v>22747</v>
      </c>
      <c r="K46" s="42">
        <v>499933</v>
      </c>
      <c r="L46" s="42">
        <v>-60662</v>
      </c>
      <c r="M46" s="42">
        <v>103589</v>
      </c>
      <c r="N46" s="42">
        <v>369278</v>
      </c>
      <c r="O46" s="43">
        <v>-8182</v>
      </c>
    </row>
    <row r="49" spans="1:15">
      <c r="A49" s="20" t="s">
        <v>271</v>
      </c>
      <c r="B49" s="21"/>
      <c r="C49" s="21"/>
      <c r="D49" s="21"/>
      <c r="E49" s="21"/>
      <c r="F49" s="21"/>
      <c r="G49" s="19"/>
      <c r="H49" s="19"/>
      <c r="I49" s="19"/>
      <c r="J49" s="19"/>
      <c r="K49" s="19"/>
      <c r="L49" s="19"/>
      <c r="M49" s="19"/>
      <c r="N49" s="19" t="s">
        <v>10</v>
      </c>
      <c r="O49" s="19"/>
    </row>
    <row r="50" spans="1:15">
      <c r="A50" s="23"/>
      <c r="B50" s="24" t="s">
        <v>11</v>
      </c>
      <c r="C50" s="406" t="s">
        <v>12</v>
      </c>
      <c r="D50" s="408" t="s">
        <v>13</v>
      </c>
      <c r="E50" s="406" t="s">
        <v>14</v>
      </c>
      <c r="F50" s="410" t="s">
        <v>8</v>
      </c>
      <c r="G50" s="25"/>
      <c r="H50" s="25"/>
      <c r="I50" s="26"/>
      <c r="J50" s="406" t="s">
        <v>9</v>
      </c>
      <c r="K50" s="406" t="s">
        <v>15</v>
      </c>
      <c r="L50" s="25" t="s">
        <v>16</v>
      </c>
      <c r="M50" s="25"/>
      <c r="N50" s="25"/>
      <c r="O50" s="26"/>
    </row>
    <row r="51" spans="1:15" ht="25.5">
      <c r="A51" s="27"/>
      <c r="B51" s="28" t="s">
        <v>17</v>
      </c>
      <c r="C51" s="407"/>
      <c r="D51" s="409"/>
      <c r="E51" s="407"/>
      <c r="F51" s="411"/>
      <c r="G51" s="29" t="s">
        <v>18</v>
      </c>
      <c r="H51" s="30" t="s">
        <v>19</v>
      </c>
      <c r="I51" s="26" t="s">
        <v>20</v>
      </c>
      <c r="J51" s="407"/>
      <c r="K51" s="407"/>
      <c r="L51" s="31" t="s">
        <v>294</v>
      </c>
      <c r="M51" s="29" t="s">
        <v>21</v>
      </c>
      <c r="N51" s="30" t="s">
        <v>22</v>
      </c>
      <c r="O51" s="26" t="s">
        <v>23</v>
      </c>
    </row>
    <row r="52" spans="1:15">
      <c r="A52" s="32"/>
      <c r="B52" s="33" t="s">
        <v>24</v>
      </c>
      <c r="C52" s="207">
        <f>ROUND((C36-C20)/C20*100,1)</f>
        <v>-4.4000000000000004</v>
      </c>
      <c r="D52" s="208">
        <f t="shared" ref="D52:O52" si="0">ROUND((D36-D20)/D20*100,1)</f>
        <v>-4.0999999999999996</v>
      </c>
      <c r="E52" s="208">
        <f t="shared" si="0"/>
        <v>1</v>
      </c>
      <c r="F52" s="208">
        <f t="shared" si="0"/>
        <v>-2.2000000000000002</v>
      </c>
      <c r="G52" s="208">
        <f t="shared" si="0"/>
        <v>0.2</v>
      </c>
      <c r="H52" s="208">
        <f t="shared" si="0"/>
        <v>-2.4</v>
      </c>
      <c r="I52" s="208">
        <f t="shared" si="0"/>
        <v>67.599999999999994</v>
      </c>
      <c r="J52" s="208">
        <f t="shared" si="0"/>
        <v>3.5</v>
      </c>
      <c r="K52" s="208">
        <f t="shared" si="0"/>
        <v>-2.6</v>
      </c>
      <c r="L52" s="208">
        <f t="shared" si="0"/>
        <v>114.6</v>
      </c>
      <c r="M52" s="208">
        <f t="shared" si="0"/>
        <v>-8.6</v>
      </c>
      <c r="N52" s="208">
        <f t="shared" si="0"/>
        <v>-6.5</v>
      </c>
      <c r="O52" s="209">
        <f t="shared" si="0"/>
        <v>0</v>
      </c>
    </row>
    <row r="53" spans="1:15">
      <c r="A53" s="36">
        <v>1</v>
      </c>
      <c r="B53" s="37" t="s">
        <v>25</v>
      </c>
      <c r="C53" s="210">
        <f t="shared" ref="C53:O62" si="1">ROUND((C37-C21)/C21*100,1)</f>
        <v>-3.7</v>
      </c>
      <c r="D53" s="211">
        <f t="shared" si="1"/>
        <v>-4.0999999999999996</v>
      </c>
      <c r="E53" s="211">
        <f t="shared" si="1"/>
        <v>5.4</v>
      </c>
      <c r="F53" s="211">
        <f t="shared" si="1"/>
        <v>-2.4</v>
      </c>
      <c r="G53" s="211">
        <f t="shared" si="1"/>
        <v>1.4</v>
      </c>
      <c r="H53" s="211">
        <f t="shared" si="1"/>
        <v>-2.8</v>
      </c>
      <c r="I53" s="211">
        <f t="shared" si="1"/>
        <v>69.3</v>
      </c>
      <c r="J53" s="211">
        <f t="shared" si="1"/>
        <v>5.9</v>
      </c>
      <c r="K53" s="211">
        <f t="shared" si="1"/>
        <v>-1.6</v>
      </c>
      <c r="L53" s="211">
        <f t="shared" si="1"/>
        <v>-45.6</v>
      </c>
      <c r="M53" s="211">
        <f t="shared" si="1"/>
        <v>-7.7</v>
      </c>
      <c r="N53" s="211">
        <f t="shared" si="1"/>
        <v>-5.5</v>
      </c>
      <c r="O53" s="212">
        <f t="shared" si="1"/>
        <v>0</v>
      </c>
    </row>
    <row r="54" spans="1:15">
      <c r="A54" s="36">
        <v>2</v>
      </c>
      <c r="B54" s="37" t="s">
        <v>26</v>
      </c>
      <c r="C54" s="210">
        <f t="shared" si="1"/>
        <v>-4.9000000000000004</v>
      </c>
      <c r="D54" s="211">
        <f t="shared" si="1"/>
        <v>-4.3</v>
      </c>
      <c r="E54" s="211">
        <f t="shared" si="1"/>
        <v>-1</v>
      </c>
      <c r="F54" s="211">
        <f t="shared" si="1"/>
        <v>-3.8</v>
      </c>
      <c r="G54" s="211">
        <f t="shared" si="1"/>
        <v>1.8</v>
      </c>
      <c r="H54" s="211">
        <f t="shared" si="1"/>
        <v>-4.7</v>
      </c>
      <c r="I54" s="211">
        <f t="shared" si="1"/>
        <v>66.2</v>
      </c>
      <c r="J54" s="211">
        <f t="shared" si="1"/>
        <v>2.1</v>
      </c>
      <c r="K54" s="211">
        <f t="shared" si="1"/>
        <v>-3.5</v>
      </c>
      <c r="L54" s="211">
        <f t="shared" si="1"/>
        <v>11.7</v>
      </c>
      <c r="M54" s="211">
        <f t="shared" si="1"/>
        <v>-9.5</v>
      </c>
      <c r="N54" s="211">
        <f t="shared" si="1"/>
        <v>-7.3</v>
      </c>
      <c r="O54" s="212">
        <f t="shared" si="1"/>
        <v>0</v>
      </c>
    </row>
    <row r="55" spans="1:15">
      <c r="A55" s="36">
        <v>3</v>
      </c>
      <c r="B55" s="37" t="s">
        <v>27</v>
      </c>
      <c r="C55" s="210">
        <f t="shared" si="1"/>
        <v>-4.0999999999999996</v>
      </c>
      <c r="D55" s="211">
        <f t="shared" si="1"/>
        <v>-4</v>
      </c>
      <c r="E55" s="211">
        <f t="shared" si="1"/>
        <v>-1.2</v>
      </c>
      <c r="F55" s="211">
        <f t="shared" si="1"/>
        <v>-3.4</v>
      </c>
      <c r="G55" s="211">
        <f t="shared" si="1"/>
        <v>-3.3</v>
      </c>
      <c r="H55" s="211">
        <f t="shared" si="1"/>
        <v>-3.1</v>
      </c>
      <c r="I55" s="211">
        <f t="shared" si="1"/>
        <v>66.599999999999994</v>
      </c>
      <c r="J55" s="211">
        <f t="shared" si="1"/>
        <v>5.5</v>
      </c>
      <c r="K55" s="211">
        <f t="shared" si="1"/>
        <v>-3.2</v>
      </c>
      <c r="L55" s="211">
        <f t="shared" si="1"/>
        <v>1</v>
      </c>
      <c r="M55" s="211">
        <f t="shared" si="1"/>
        <v>-9.1999999999999993</v>
      </c>
      <c r="N55" s="211">
        <f t="shared" si="1"/>
        <v>-7</v>
      </c>
      <c r="O55" s="212">
        <f t="shared" si="1"/>
        <v>0</v>
      </c>
    </row>
    <row r="56" spans="1:15">
      <c r="A56" s="36">
        <v>4</v>
      </c>
      <c r="B56" s="37" t="s">
        <v>28</v>
      </c>
      <c r="C56" s="210">
        <f t="shared" si="1"/>
        <v>-4.7</v>
      </c>
      <c r="D56" s="211">
        <f t="shared" si="1"/>
        <v>-4.4000000000000004</v>
      </c>
      <c r="E56" s="211">
        <f t="shared" si="1"/>
        <v>-0.9</v>
      </c>
      <c r="F56" s="211">
        <f t="shared" si="1"/>
        <v>-1.2</v>
      </c>
      <c r="G56" s="211">
        <f t="shared" si="1"/>
        <v>-0.8</v>
      </c>
      <c r="H56" s="211">
        <f t="shared" si="1"/>
        <v>-1</v>
      </c>
      <c r="I56" s="211">
        <f t="shared" si="1"/>
        <v>67</v>
      </c>
      <c r="J56" s="211">
        <f t="shared" si="1"/>
        <v>3.2</v>
      </c>
      <c r="K56" s="211">
        <f t="shared" si="1"/>
        <v>-3</v>
      </c>
      <c r="L56" s="211">
        <f t="shared" si="1"/>
        <v>389.6</v>
      </c>
      <c r="M56" s="211">
        <f t="shared" si="1"/>
        <v>-8.9</v>
      </c>
      <c r="N56" s="211">
        <f t="shared" si="1"/>
        <v>-6.8</v>
      </c>
      <c r="O56" s="212">
        <f t="shared" si="1"/>
        <v>0</v>
      </c>
    </row>
    <row r="57" spans="1:15">
      <c r="A57" s="36">
        <v>5</v>
      </c>
      <c r="B57" s="37" t="s">
        <v>29</v>
      </c>
      <c r="C57" s="210">
        <f t="shared" si="1"/>
        <v>-5.4</v>
      </c>
      <c r="D57" s="211">
        <f t="shared" si="1"/>
        <v>-4.2</v>
      </c>
      <c r="E57" s="211">
        <f t="shared" si="1"/>
        <v>-1.2</v>
      </c>
      <c r="F57" s="211">
        <f t="shared" si="1"/>
        <v>-3.1</v>
      </c>
      <c r="G57" s="211">
        <f t="shared" si="1"/>
        <v>0.1</v>
      </c>
      <c r="H57" s="211">
        <f t="shared" si="1"/>
        <v>-3.4</v>
      </c>
      <c r="I57" s="211">
        <f t="shared" si="1"/>
        <v>67</v>
      </c>
      <c r="J57" s="211">
        <f t="shared" si="1"/>
        <v>2.8</v>
      </c>
      <c r="K57" s="211">
        <f t="shared" si="1"/>
        <v>-3.2</v>
      </c>
      <c r="L57" s="211">
        <f t="shared" si="1"/>
        <v>-33.299999999999997</v>
      </c>
      <c r="M57" s="211">
        <f t="shared" si="1"/>
        <v>-9.1999999999999993</v>
      </c>
      <c r="N57" s="211">
        <f t="shared" si="1"/>
        <v>-7.1</v>
      </c>
      <c r="O57" s="212">
        <f t="shared" si="1"/>
        <v>0</v>
      </c>
    </row>
    <row r="58" spans="1:15">
      <c r="A58" s="36">
        <v>6</v>
      </c>
      <c r="B58" s="37" t="s">
        <v>30</v>
      </c>
      <c r="C58" s="210">
        <f t="shared" si="1"/>
        <v>-4.7</v>
      </c>
      <c r="D58" s="211">
        <f t="shared" si="1"/>
        <v>-4.2</v>
      </c>
      <c r="E58" s="211">
        <f t="shared" si="1"/>
        <v>-0.9</v>
      </c>
      <c r="F58" s="211">
        <f t="shared" si="1"/>
        <v>0</v>
      </c>
      <c r="G58" s="211">
        <f t="shared" si="1"/>
        <v>-1.1000000000000001</v>
      </c>
      <c r="H58" s="211">
        <f t="shared" si="1"/>
        <v>0.4</v>
      </c>
      <c r="I58" s="211">
        <f t="shared" si="1"/>
        <v>68.099999999999994</v>
      </c>
      <c r="J58" s="211">
        <f t="shared" si="1"/>
        <v>3.6</v>
      </c>
      <c r="K58" s="211">
        <f t="shared" si="1"/>
        <v>-2.4</v>
      </c>
      <c r="L58" s="211">
        <f t="shared" si="1"/>
        <v>-23.5</v>
      </c>
      <c r="M58" s="211">
        <f t="shared" si="1"/>
        <v>-8.5</v>
      </c>
      <c r="N58" s="211">
        <f t="shared" si="1"/>
        <v>-6.3</v>
      </c>
      <c r="O58" s="212">
        <f t="shared" si="1"/>
        <v>0</v>
      </c>
    </row>
    <row r="59" spans="1:15">
      <c r="A59" s="36">
        <v>7</v>
      </c>
      <c r="B59" s="37" t="s">
        <v>31</v>
      </c>
      <c r="C59" s="210">
        <f t="shared" si="1"/>
        <v>-5.0999999999999996</v>
      </c>
      <c r="D59" s="211">
        <f t="shared" si="1"/>
        <v>-3.9</v>
      </c>
      <c r="E59" s="211">
        <f t="shared" si="1"/>
        <v>-1.4</v>
      </c>
      <c r="F59" s="211">
        <f t="shared" si="1"/>
        <v>-3.1</v>
      </c>
      <c r="G59" s="211">
        <f t="shared" si="1"/>
        <v>1.7</v>
      </c>
      <c r="H59" s="211">
        <f t="shared" si="1"/>
        <v>-3.3</v>
      </c>
      <c r="I59" s="211">
        <f t="shared" si="1"/>
        <v>66.8</v>
      </c>
      <c r="J59" s="211">
        <f t="shared" si="1"/>
        <v>0.5</v>
      </c>
      <c r="K59" s="211">
        <f t="shared" si="1"/>
        <v>-3.1</v>
      </c>
      <c r="L59" s="211">
        <f t="shared" si="1"/>
        <v>-135.30000000000001</v>
      </c>
      <c r="M59" s="211">
        <f t="shared" si="1"/>
        <v>-9.1999999999999993</v>
      </c>
      <c r="N59" s="211">
        <f t="shared" si="1"/>
        <v>-7</v>
      </c>
      <c r="O59" s="212">
        <f t="shared" si="1"/>
        <v>0</v>
      </c>
    </row>
    <row r="60" spans="1:15">
      <c r="A60" s="36">
        <v>8</v>
      </c>
      <c r="B60" s="37" t="s">
        <v>32</v>
      </c>
      <c r="C60" s="210">
        <f t="shared" si="1"/>
        <v>-3.5</v>
      </c>
      <c r="D60" s="211">
        <f t="shared" si="1"/>
        <v>-3.7</v>
      </c>
      <c r="E60" s="211">
        <f t="shared" si="1"/>
        <v>-1.7</v>
      </c>
      <c r="F60" s="211">
        <f t="shared" si="1"/>
        <v>1.7</v>
      </c>
      <c r="G60" s="211">
        <f t="shared" si="1"/>
        <v>2.2999999999999998</v>
      </c>
      <c r="H60" s="211">
        <f t="shared" si="1"/>
        <v>1.9</v>
      </c>
      <c r="I60" s="211">
        <f t="shared" si="1"/>
        <v>68.099999999999994</v>
      </c>
      <c r="J60" s="211">
        <f t="shared" si="1"/>
        <v>-0.4</v>
      </c>
      <c r="K60" s="211">
        <f t="shared" si="1"/>
        <v>-2.2000000000000002</v>
      </c>
      <c r="L60" s="211">
        <f t="shared" si="1"/>
        <v>9.6</v>
      </c>
      <c r="M60" s="211">
        <f t="shared" si="1"/>
        <v>-8.1999999999999993</v>
      </c>
      <c r="N60" s="211">
        <f t="shared" si="1"/>
        <v>-6.1</v>
      </c>
      <c r="O60" s="212">
        <f t="shared" si="1"/>
        <v>0</v>
      </c>
    </row>
    <row r="61" spans="1:15">
      <c r="A61" s="36">
        <v>9</v>
      </c>
      <c r="B61" s="37" t="s">
        <v>33</v>
      </c>
      <c r="C61" s="210">
        <f t="shared" si="1"/>
        <v>-3.5</v>
      </c>
      <c r="D61" s="211">
        <f t="shared" si="1"/>
        <v>-3.4</v>
      </c>
      <c r="E61" s="211">
        <f t="shared" si="1"/>
        <v>-1.1000000000000001</v>
      </c>
      <c r="F61" s="211">
        <f t="shared" si="1"/>
        <v>-1.8</v>
      </c>
      <c r="G61" s="211">
        <f t="shared" si="1"/>
        <v>4.2</v>
      </c>
      <c r="H61" s="211">
        <f t="shared" si="1"/>
        <v>-2.2999999999999998</v>
      </c>
      <c r="I61" s="211">
        <f t="shared" si="1"/>
        <v>67.7</v>
      </c>
      <c r="J61" s="211">
        <f t="shared" si="1"/>
        <v>3.8</v>
      </c>
      <c r="K61" s="211">
        <f t="shared" si="1"/>
        <v>-2.2999999999999998</v>
      </c>
      <c r="L61" s="211">
        <f t="shared" si="1"/>
        <v>6.1</v>
      </c>
      <c r="M61" s="211">
        <f t="shared" si="1"/>
        <v>-8.4</v>
      </c>
      <c r="N61" s="211">
        <f t="shared" si="1"/>
        <v>-6.2</v>
      </c>
      <c r="O61" s="212">
        <f t="shared" si="1"/>
        <v>0</v>
      </c>
    </row>
    <row r="62" spans="1:15">
      <c r="A62" s="40">
        <v>10</v>
      </c>
      <c r="B62" s="41" t="s">
        <v>34</v>
      </c>
      <c r="C62" s="213">
        <f t="shared" si="1"/>
        <v>-4.5999999999999996</v>
      </c>
      <c r="D62" s="214">
        <f t="shared" si="1"/>
        <v>-4</v>
      </c>
      <c r="E62" s="214">
        <f t="shared" si="1"/>
        <v>-0.8</v>
      </c>
      <c r="F62" s="214">
        <f t="shared" si="1"/>
        <v>-4.5</v>
      </c>
      <c r="G62" s="214">
        <f t="shared" si="1"/>
        <v>-0.2</v>
      </c>
      <c r="H62" s="214">
        <f t="shared" si="1"/>
        <v>-4.7</v>
      </c>
      <c r="I62" s="214">
        <f t="shared" si="1"/>
        <v>66.3</v>
      </c>
      <c r="J62" s="214">
        <f t="shared" si="1"/>
        <v>-4.0999999999999996</v>
      </c>
      <c r="K62" s="214">
        <f t="shared" si="1"/>
        <v>-3.3</v>
      </c>
      <c r="L62" s="214">
        <f t="shared" si="1"/>
        <v>7.5</v>
      </c>
      <c r="M62" s="214">
        <f t="shared" si="1"/>
        <v>-8.4</v>
      </c>
      <c r="N62" s="214">
        <f t="shared" si="1"/>
        <v>-7.1</v>
      </c>
      <c r="O62" s="215">
        <f t="shared" si="1"/>
        <v>0</v>
      </c>
    </row>
    <row r="65" spans="1:15">
      <c r="A65" s="20" t="s">
        <v>315</v>
      </c>
      <c r="B65" s="21"/>
      <c r="C65" s="21"/>
      <c r="D65" s="21"/>
      <c r="E65" s="21"/>
      <c r="F65" s="21"/>
      <c r="G65" s="19"/>
      <c r="H65" s="19"/>
      <c r="I65" s="19"/>
      <c r="J65" s="19"/>
      <c r="K65" s="19"/>
      <c r="L65" s="19"/>
      <c r="M65" s="19"/>
      <c r="N65" s="19" t="s">
        <v>10</v>
      </c>
      <c r="O65" s="19"/>
    </row>
    <row r="66" spans="1:15">
      <c r="A66" s="23"/>
      <c r="B66" s="24" t="s">
        <v>11</v>
      </c>
      <c r="C66" s="408" t="s">
        <v>12</v>
      </c>
      <c r="D66" s="408" t="s">
        <v>13</v>
      </c>
      <c r="E66" s="406" t="s">
        <v>14</v>
      </c>
      <c r="F66" s="410" t="s">
        <v>8</v>
      </c>
      <c r="G66" s="25"/>
      <c r="H66" s="25"/>
      <c r="I66" s="26"/>
      <c r="J66" s="406" t="s">
        <v>9</v>
      </c>
      <c r="K66" s="406" t="s">
        <v>15</v>
      </c>
      <c r="L66" s="25" t="s">
        <v>16</v>
      </c>
      <c r="M66" s="25"/>
      <c r="N66" s="25"/>
      <c r="O66" s="26"/>
    </row>
    <row r="67" spans="1:15" ht="25.5">
      <c r="A67" s="27"/>
      <c r="B67" s="28" t="s">
        <v>17</v>
      </c>
      <c r="C67" s="409"/>
      <c r="D67" s="409"/>
      <c r="E67" s="407"/>
      <c r="F67" s="411"/>
      <c r="G67" s="29" t="s">
        <v>18</v>
      </c>
      <c r="H67" s="30" t="s">
        <v>19</v>
      </c>
      <c r="I67" s="26" t="s">
        <v>20</v>
      </c>
      <c r="J67" s="407"/>
      <c r="K67" s="407"/>
      <c r="L67" s="31" t="s">
        <v>294</v>
      </c>
      <c r="M67" s="29" t="s">
        <v>21</v>
      </c>
      <c r="N67" s="30" t="s">
        <v>22</v>
      </c>
      <c r="O67" s="26" t="s">
        <v>23</v>
      </c>
    </row>
    <row r="68" spans="1:15">
      <c r="A68" s="32"/>
      <c r="B68" s="44" t="s">
        <v>24</v>
      </c>
      <c r="C68" s="82">
        <v>21398685</v>
      </c>
      <c r="D68" s="34">
        <v>13074755</v>
      </c>
      <c r="E68" s="34">
        <v>3929743</v>
      </c>
      <c r="F68" s="34">
        <v>3733746</v>
      </c>
      <c r="G68" s="34">
        <v>557337</v>
      </c>
      <c r="H68" s="34">
        <v>3196956</v>
      </c>
      <c r="I68" s="34">
        <v>-20547</v>
      </c>
      <c r="J68" s="34">
        <v>764279</v>
      </c>
      <c r="K68" s="34">
        <v>21502523</v>
      </c>
      <c r="L68" s="34">
        <v>-103838</v>
      </c>
      <c r="M68" s="34">
        <v>16533501</v>
      </c>
      <c r="N68" s="34">
        <v>16476778</v>
      </c>
      <c r="O68" s="35">
        <v>-390377.00000000006</v>
      </c>
    </row>
    <row r="69" spans="1:15">
      <c r="A69" s="36">
        <v>1</v>
      </c>
      <c r="B69" s="50" t="s">
        <v>25</v>
      </c>
      <c r="C69" s="45">
        <v>6889928</v>
      </c>
      <c r="D69" s="38">
        <v>3855465</v>
      </c>
      <c r="E69" s="38">
        <v>1345754</v>
      </c>
      <c r="F69" s="38">
        <v>959370</v>
      </c>
      <c r="G69" s="38">
        <v>142566</v>
      </c>
      <c r="H69" s="38">
        <v>822908</v>
      </c>
      <c r="I69" s="38">
        <v>-6104</v>
      </c>
      <c r="J69" s="38">
        <v>222590</v>
      </c>
      <c r="K69" s="38">
        <v>6383179</v>
      </c>
      <c r="L69" s="38">
        <v>506749</v>
      </c>
      <c r="M69" s="38">
        <v>5522802</v>
      </c>
      <c r="N69" s="38">
        <v>4891255</v>
      </c>
      <c r="O69" s="39">
        <v>-124797.00000000006</v>
      </c>
    </row>
    <row r="70" spans="1:15">
      <c r="A70" s="36">
        <v>2</v>
      </c>
      <c r="B70" s="50" t="s">
        <v>26</v>
      </c>
      <c r="C70" s="45">
        <v>3591508</v>
      </c>
      <c r="D70" s="38">
        <v>2541236</v>
      </c>
      <c r="E70" s="38">
        <v>652627</v>
      </c>
      <c r="F70" s="38">
        <v>612222</v>
      </c>
      <c r="G70" s="38">
        <v>117974</v>
      </c>
      <c r="H70" s="38">
        <v>498011</v>
      </c>
      <c r="I70" s="38">
        <v>-3763</v>
      </c>
      <c r="J70" s="38">
        <v>131286</v>
      </c>
      <c r="K70" s="38">
        <v>3937371</v>
      </c>
      <c r="L70" s="38">
        <v>-345863</v>
      </c>
      <c r="M70" s="38">
        <v>2736145</v>
      </c>
      <c r="N70" s="38">
        <v>3017096</v>
      </c>
      <c r="O70" s="39">
        <v>-64912</v>
      </c>
    </row>
    <row r="71" spans="1:15">
      <c r="A71" s="36">
        <v>3</v>
      </c>
      <c r="B71" s="50" t="s">
        <v>27</v>
      </c>
      <c r="C71" s="45">
        <v>2126947</v>
      </c>
      <c r="D71" s="38">
        <v>1655944</v>
      </c>
      <c r="E71" s="38">
        <v>431204</v>
      </c>
      <c r="F71" s="38">
        <v>413472</v>
      </c>
      <c r="G71" s="38">
        <v>62246</v>
      </c>
      <c r="H71" s="38">
        <v>353685</v>
      </c>
      <c r="I71" s="38">
        <v>-2459</v>
      </c>
      <c r="J71" s="38">
        <v>73629</v>
      </c>
      <c r="K71" s="38">
        <v>2574249</v>
      </c>
      <c r="L71" s="38">
        <v>-447302</v>
      </c>
      <c r="M71" s="38">
        <v>1562234</v>
      </c>
      <c r="N71" s="38">
        <v>1972574</v>
      </c>
      <c r="O71" s="39">
        <v>-36962</v>
      </c>
    </row>
    <row r="72" spans="1:15">
      <c r="A72" s="36">
        <v>4</v>
      </c>
      <c r="B72" s="50" t="s">
        <v>28</v>
      </c>
      <c r="C72" s="45">
        <v>2741670</v>
      </c>
      <c r="D72" s="38">
        <v>1654905</v>
      </c>
      <c r="E72" s="38">
        <v>400421</v>
      </c>
      <c r="F72" s="38">
        <v>617093</v>
      </c>
      <c r="G72" s="38">
        <v>87525</v>
      </c>
      <c r="H72" s="38">
        <v>532195</v>
      </c>
      <c r="I72" s="38">
        <v>-2627</v>
      </c>
      <c r="J72" s="38">
        <v>78178</v>
      </c>
      <c r="K72" s="38">
        <v>2750597</v>
      </c>
      <c r="L72" s="38">
        <v>-8927</v>
      </c>
      <c r="M72" s="38">
        <v>2149677</v>
      </c>
      <c r="N72" s="38">
        <v>2107704</v>
      </c>
      <c r="O72" s="39">
        <v>-50900</v>
      </c>
    </row>
    <row r="73" spans="1:15">
      <c r="A73" s="36">
        <v>5</v>
      </c>
      <c r="B73" s="50" t="s">
        <v>29</v>
      </c>
      <c r="C73" s="45">
        <v>1102774</v>
      </c>
      <c r="D73" s="38">
        <v>607967</v>
      </c>
      <c r="E73" s="38">
        <v>182105</v>
      </c>
      <c r="F73" s="38">
        <v>197142</v>
      </c>
      <c r="G73" s="38">
        <v>25790</v>
      </c>
      <c r="H73" s="38">
        <v>172330</v>
      </c>
      <c r="I73" s="38">
        <v>-978</v>
      </c>
      <c r="J73" s="38">
        <v>37198</v>
      </c>
      <c r="K73" s="38">
        <v>1024412</v>
      </c>
      <c r="L73" s="38">
        <v>78362</v>
      </c>
      <c r="M73" s="38">
        <v>884324</v>
      </c>
      <c r="N73" s="38">
        <v>784978</v>
      </c>
      <c r="O73" s="39">
        <v>-20984</v>
      </c>
    </row>
    <row r="74" spans="1:15">
      <c r="A74" s="36">
        <v>6</v>
      </c>
      <c r="B74" s="50" t="s">
        <v>30</v>
      </c>
      <c r="C74" s="45">
        <v>2499632</v>
      </c>
      <c r="D74" s="38">
        <v>1255040</v>
      </c>
      <c r="E74" s="38">
        <v>356642</v>
      </c>
      <c r="F74" s="38">
        <v>504928</v>
      </c>
      <c r="G74" s="38">
        <v>78803</v>
      </c>
      <c r="H74" s="38">
        <v>428246</v>
      </c>
      <c r="I74" s="38">
        <v>-2121</v>
      </c>
      <c r="J74" s="38">
        <v>103221</v>
      </c>
      <c r="K74" s="38">
        <v>2219831</v>
      </c>
      <c r="L74" s="38">
        <v>279801</v>
      </c>
      <c r="M74" s="38">
        <v>2028223</v>
      </c>
      <c r="N74" s="38">
        <v>1700993</v>
      </c>
      <c r="O74" s="39">
        <v>-47429</v>
      </c>
    </row>
    <row r="75" spans="1:15">
      <c r="A75" s="36">
        <v>7</v>
      </c>
      <c r="B75" s="50" t="s">
        <v>31</v>
      </c>
      <c r="C75" s="45">
        <v>970381</v>
      </c>
      <c r="D75" s="38">
        <v>568750</v>
      </c>
      <c r="E75" s="38">
        <v>178674</v>
      </c>
      <c r="F75" s="38">
        <v>172177</v>
      </c>
      <c r="G75" s="38">
        <v>15960</v>
      </c>
      <c r="H75" s="38">
        <v>157130</v>
      </c>
      <c r="I75" s="38">
        <v>-913</v>
      </c>
      <c r="J75" s="38">
        <v>36416</v>
      </c>
      <c r="K75" s="38">
        <v>956017</v>
      </c>
      <c r="L75" s="38">
        <v>14364</v>
      </c>
      <c r="M75" s="38">
        <v>764985</v>
      </c>
      <c r="N75" s="38">
        <v>732569</v>
      </c>
      <c r="O75" s="39">
        <v>-18052</v>
      </c>
    </row>
    <row r="76" spans="1:15">
      <c r="A76" s="36">
        <v>8</v>
      </c>
      <c r="B76" s="50" t="s">
        <v>32</v>
      </c>
      <c r="C76" s="45">
        <v>634759</v>
      </c>
      <c r="D76" s="38">
        <v>391902</v>
      </c>
      <c r="E76" s="38">
        <v>167018</v>
      </c>
      <c r="F76" s="38">
        <v>112712</v>
      </c>
      <c r="G76" s="38">
        <v>9285</v>
      </c>
      <c r="H76" s="38">
        <v>104100</v>
      </c>
      <c r="I76" s="38">
        <v>-673</v>
      </c>
      <c r="J76" s="38">
        <v>33790</v>
      </c>
      <c r="K76" s="38">
        <v>705422</v>
      </c>
      <c r="L76" s="38">
        <v>-70663</v>
      </c>
      <c r="M76" s="38">
        <v>481318</v>
      </c>
      <c r="N76" s="38">
        <v>540545</v>
      </c>
      <c r="O76" s="39">
        <v>-11436</v>
      </c>
    </row>
    <row r="77" spans="1:15">
      <c r="A77" s="36">
        <v>9</v>
      </c>
      <c r="B77" s="50" t="s">
        <v>33</v>
      </c>
      <c r="C77" s="45">
        <v>386206</v>
      </c>
      <c r="D77" s="38">
        <v>252555</v>
      </c>
      <c r="E77" s="38">
        <v>93672</v>
      </c>
      <c r="F77" s="38">
        <v>69883</v>
      </c>
      <c r="G77" s="38">
        <v>9114</v>
      </c>
      <c r="H77" s="38">
        <v>61191</v>
      </c>
      <c r="I77" s="38">
        <v>-422</v>
      </c>
      <c r="J77" s="38">
        <v>25075</v>
      </c>
      <c r="K77" s="38">
        <v>441185</v>
      </c>
      <c r="L77" s="38">
        <v>-54979</v>
      </c>
      <c r="M77" s="38">
        <v>289811</v>
      </c>
      <c r="N77" s="38">
        <v>338067</v>
      </c>
      <c r="O77" s="39">
        <v>-6723</v>
      </c>
    </row>
    <row r="78" spans="1:15">
      <c r="A78" s="40">
        <v>10</v>
      </c>
      <c r="B78" s="51" t="s">
        <v>34</v>
      </c>
      <c r="C78" s="46">
        <v>454880</v>
      </c>
      <c r="D78" s="42">
        <v>290991</v>
      </c>
      <c r="E78" s="42">
        <v>121626</v>
      </c>
      <c r="F78" s="42">
        <v>74747</v>
      </c>
      <c r="G78" s="42">
        <v>8074</v>
      </c>
      <c r="H78" s="42">
        <v>67160</v>
      </c>
      <c r="I78" s="42">
        <v>-487</v>
      </c>
      <c r="J78" s="42">
        <v>22896</v>
      </c>
      <c r="K78" s="42">
        <v>510260</v>
      </c>
      <c r="L78" s="42">
        <v>-55380</v>
      </c>
      <c r="M78" s="42">
        <v>113982</v>
      </c>
      <c r="N78" s="42">
        <v>390997</v>
      </c>
      <c r="O78" s="43">
        <v>-8182</v>
      </c>
    </row>
    <row r="81" spans="1:15">
      <c r="A81" s="20" t="s">
        <v>316</v>
      </c>
      <c r="B81" s="21"/>
      <c r="C81" s="21"/>
      <c r="D81" s="21"/>
      <c r="E81" s="21"/>
      <c r="F81" s="21"/>
      <c r="G81" s="19"/>
      <c r="H81" s="19"/>
      <c r="I81" s="19"/>
      <c r="J81" s="19"/>
      <c r="K81" s="19"/>
      <c r="L81" s="19"/>
      <c r="M81" s="19"/>
      <c r="N81" s="19" t="s">
        <v>10</v>
      </c>
      <c r="O81" s="19"/>
    </row>
    <row r="82" spans="1:15">
      <c r="A82" s="23"/>
      <c r="B82" s="24" t="s">
        <v>11</v>
      </c>
      <c r="C82" s="406" t="s">
        <v>12</v>
      </c>
      <c r="D82" s="408" t="s">
        <v>13</v>
      </c>
      <c r="E82" s="406" t="s">
        <v>14</v>
      </c>
      <c r="F82" s="410" t="s">
        <v>8</v>
      </c>
      <c r="G82" s="25"/>
      <c r="H82" s="25"/>
      <c r="I82" s="26"/>
      <c r="J82" s="406" t="s">
        <v>9</v>
      </c>
      <c r="K82" s="406" t="s">
        <v>15</v>
      </c>
      <c r="L82" s="25" t="s">
        <v>16</v>
      </c>
      <c r="M82" s="25"/>
      <c r="N82" s="25"/>
      <c r="O82" s="26"/>
    </row>
    <row r="83" spans="1:15" ht="25.5">
      <c r="A83" s="27"/>
      <c r="B83" s="28" t="s">
        <v>17</v>
      </c>
      <c r="C83" s="407"/>
      <c r="D83" s="409"/>
      <c r="E83" s="407"/>
      <c r="F83" s="411"/>
      <c r="G83" s="29" t="s">
        <v>18</v>
      </c>
      <c r="H83" s="30" t="s">
        <v>19</v>
      </c>
      <c r="I83" s="26" t="s">
        <v>20</v>
      </c>
      <c r="J83" s="407"/>
      <c r="K83" s="407"/>
      <c r="L83" s="31" t="s">
        <v>294</v>
      </c>
      <c r="M83" s="29" t="s">
        <v>21</v>
      </c>
      <c r="N83" s="30" t="s">
        <v>22</v>
      </c>
      <c r="O83" s="26" t="s">
        <v>23</v>
      </c>
    </row>
    <row r="84" spans="1:15">
      <c r="A84" s="32"/>
      <c r="B84" s="44" t="s">
        <v>24</v>
      </c>
      <c r="C84" s="358">
        <f>ROUND((C68-C36)/C36*100,1)</f>
        <v>5.2</v>
      </c>
      <c r="D84" s="208">
        <f t="shared" ref="D84:O84" si="2">ROUND((D68-D36)/D36*100,1)</f>
        <v>3</v>
      </c>
      <c r="E84" s="208">
        <f t="shared" si="2"/>
        <v>0.4</v>
      </c>
      <c r="F84" s="208">
        <f t="shared" si="2"/>
        <v>1.8</v>
      </c>
      <c r="G84" s="208">
        <f t="shared" si="2"/>
        <v>1.2</v>
      </c>
      <c r="H84" s="208">
        <f t="shared" si="2"/>
        <v>1.9</v>
      </c>
      <c r="I84" s="208">
        <f t="shared" si="2"/>
        <v>0</v>
      </c>
      <c r="J84" s="208">
        <f t="shared" si="2"/>
        <v>3.4</v>
      </c>
      <c r="K84" s="208">
        <f t="shared" si="2"/>
        <v>2.2999999999999998</v>
      </c>
      <c r="L84" s="208">
        <f t="shared" si="2"/>
        <v>-84.7</v>
      </c>
      <c r="M84" s="208">
        <f t="shared" si="2"/>
        <v>10.1</v>
      </c>
      <c r="N84" s="208">
        <f t="shared" si="2"/>
        <v>6.2</v>
      </c>
      <c r="O84" s="209">
        <f t="shared" si="2"/>
        <v>0</v>
      </c>
    </row>
    <row r="85" spans="1:15">
      <c r="A85" s="36">
        <v>1</v>
      </c>
      <c r="B85" s="50" t="s">
        <v>25</v>
      </c>
      <c r="C85" s="359">
        <f t="shared" ref="C85:O94" si="3">ROUND((C69-C37)/C37*100,1)</f>
        <v>7.2</v>
      </c>
      <c r="D85" s="211">
        <f t="shared" si="3"/>
        <v>3.1</v>
      </c>
      <c r="E85" s="211">
        <f t="shared" si="3"/>
        <v>-0.2</v>
      </c>
      <c r="F85" s="211">
        <f t="shared" si="3"/>
        <v>0.9</v>
      </c>
      <c r="G85" s="211">
        <f t="shared" si="3"/>
        <v>-3.2</v>
      </c>
      <c r="H85" s="211">
        <f t="shared" si="3"/>
        <v>1.6</v>
      </c>
      <c r="I85" s="211">
        <f t="shared" si="3"/>
        <v>-0.3</v>
      </c>
      <c r="J85" s="211">
        <f t="shared" si="3"/>
        <v>2.1</v>
      </c>
      <c r="K85" s="211">
        <f t="shared" si="3"/>
        <v>2</v>
      </c>
      <c r="L85" s="211">
        <f t="shared" si="3"/>
        <v>198.4</v>
      </c>
      <c r="M85" s="211">
        <f t="shared" si="3"/>
        <v>12.3</v>
      </c>
      <c r="N85" s="211">
        <f t="shared" si="3"/>
        <v>5.8</v>
      </c>
      <c r="O85" s="212">
        <f t="shared" si="3"/>
        <v>0</v>
      </c>
    </row>
    <row r="86" spans="1:15">
      <c r="A86" s="36">
        <v>2</v>
      </c>
      <c r="B86" s="50" t="s">
        <v>26</v>
      </c>
      <c r="C86" s="359">
        <f t="shared" si="3"/>
        <v>4.2</v>
      </c>
      <c r="D86" s="211">
        <f t="shared" si="3"/>
        <v>2.9</v>
      </c>
      <c r="E86" s="211">
        <f t="shared" si="3"/>
        <v>0.7</v>
      </c>
      <c r="F86" s="211">
        <f t="shared" si="3"/>
        <v>2.8</v>
      </c>
      <c r="G86" s="211">
        <f t="shared" si="3"/>
        <v>2</v>
      </c>
      <c r="H86" s="211">
        <f t="shared" si="3"/>
        <v>3</v>
      </c>
      <c r="I86" s="211">
        <f t="shared" si="3"/>
        <v>0.3</v>
      </c>
      <c r="J86" s="211">
        <f t="shared" si="3"/>
        <v>6.7</v>
      </c>
      <c r="K86" s="211">
        <f t="shared" si="3"/>
        <v>2.6</v>
      </c>
      <c r="L86" s="211">
        <f t="shared" si="3"/>
        <v>-11.7</v>
      </c>
      <c r="M86" s="211">
        <f t="shared" si="3"/>
        <v>9.1</v>
      </c>
      <c r="N86" s="211">
        <f t="shared" si="3"/>
        <v>6.4</v>
      </c>
      <c r="O86" s="212">
        <f t="shared" si="3"/>
        <v>0</v>
      </c>
    </row>
    <row r="87" spans="1:15">
      <c r="A87" s="36">
        <v>3</v>
      </c>
      <c r="B87" s="50" t="s">
        <v>27</v>
      </c>
      <c r="C87" s="359">
        <f t="shared" si="3"/>
        <v>3.6</v>
      </c>
      <c r="D87" s="211">
        <f t="shared" si="3"/>
        <v>3.1</v>
      </c>
      <c r="E87" s="211">
        <f t="shared" si="3"/>
        <v>0.5</v>
      </c>
      <c r="F87" s="211">
        <f t="shared" si="3"/>
        <v>2.1</v>
      </c>
      <c r="G87" s="211">
        <f t="shared" si="3"/>
        <v>0.7</v>
      </c>
      <c r="H87" s="211">
        <f t="shared" si="3"/>
        <v>2.4</v>
      </c>
      <c r="I87" s="211">
        <f t="shared" si="3"/>
        <v>0.1</v>
      </c>
      <c r="J87" s="211">
        <f t="shared" si="3"/>
        <v>0.9</v>
      </c>
      <c r="K87" s="211">
        <f t="shared" si="3"/>
        <v>2.5</v>
      </c>
      <c r="L87" s="211">
        <f t="shared" si="3"/>
        <v>-2.6</v>
      </c>
      <c r="M87" s="211">
        <f t="shared" si="3"/>
        <v>9</v>
      </c>
      <c r="N87" s="211">
        <f t="shared" si="3"/>
        <v>6.3</v>
      </c>
      <c r="O87" s="212">
        <f t="shared" si="3"/>
        <v>0</v>
      </c>
    </row>
    <row r="88" spans="1:15">
      <c r="A88" s="36">
        <v>4</v>
      </c>
      <c r="B88" s="50" t="s">
        <v>28</v>
      </c>
      <c r="C88" s="359">
        <f t="shared" si="3"/>
        <v>4.0999999999999996</v>
      </c>
      <c r="D88" s="211">
        <f t="shared" si="3"/>
        <v>2.8</v>
      </c>
      <c r="E88" s="211">
        <f t="shared" si="3"/>
        <v>0.9</v>
      </c>
      <c r="F88" s="211">
        <f t="shared" si="3"/>
        <v>0.7</v>
      </c>
      <c r="G88" s="211">
        <f t="shared" si="3"/>
        <v>5</v>
      </c>
      <c r="H88" s="211">
        <f t="shared" si="3"/>
        <v>0.1</v>
      </c>
      <c r="I88" s="211">
        <f t="shared" si="3"/>
        <v>-0.3</v>
      </c>
      <c r="J88" s="211">
        <f t="shared" si="3"/>
        <v>4.4000000000000004</v>
      </c>
      <c r="K88" s="211">
        <f t="shared" si="3"/>
        <v>2.1</v>
      </c>
      <c r="L88" s="211">
        <f t="shared" si="3"/>
        <v>-85.5</v>
      </c>
      <c r="M88" s="211">
        <f t="shared" si="3"/>
        <v>8.6</v>
      </c>
      <c r="N88" s="211">
        <f t="shared" si="3"/>
        <v>5.9</v>
      </c>
      <c r="O88" s="212">
        <f t="shared" si="3"/>
        <v>0</v>
      </c>
    </row>
    <row r="89" spans="1:15">
      <c r="A89" s="36">
        <v>5</v>
      </c>
      <c r="B89" s="50" t="s">
        <v>29</v>
      </c>
      <c r="C89" s="359">
        <f t="shared" si="3"/>
        <v>4.5999999999999996</v>
      </c>
      <c r="D89" s="211">
        <f t="shared" si="3"/>
        <v>3</v>
      </c>
      <c r="E89" s="211">
        <f t="shared" si="3"/>
        <v>0.7</v>
      </c>
      <c r="F89" s="211">
        <f t="shared" si="3"/>
        <v>1.6</v>
      </c>
      <c r="G89" s="211">
        <f t="shared" si="3"/>
        <v>-0.3</v>
      </c>
      <c r="H89" s="211">
        <f t="shared" si="3"/>
        <v>1.8</v>
      </c>
      <c r="I89" s="211">
        <f t="shared" si="3"/>
        <v>-0.2</v>
      </c>
      <c r="J89" s="211">
        <f t="shared" si="3"/>
        <v>3.2</v>
      </c>
      <c r="K89" s="211">
        <f t="shared" si="3"/>
        <v>2.2999999999999998</v>
      </c>
      <c r="L89" s="211">
        <f t="shared" si="3"/>
        <v>48.6</v>
      </c>
      <c r="M89" s="211">
        <f t="shared" si="3"/>
        <v>8.6999999999999993</v>
      </c>
      <c r="N89" s="211">
        <f t="shared" si="3"/>
        <v>6.1</v>
      </c>
      <c r="O89" s="212">
        <f t="shared" si="3"/>
        <v>0</v>
      </c>
    </row>
    <row r="90" spans="1:15">
      <c r="A90" s="36">
        <v>6</v>
      </c>
      <c r="B90" s="50" t="s">
        <v>30</v>
      </c>
      <c r="C90" s="359">
        <f t="shared" si="3"/>
        <v>5.5</v>
      </c>
      <c r="D90" s="211">
        <f t="shared" si="3"/>
        <v>3</v>
      </c>
      <c r="E90" s="211">
        <f t="shared" si="3"/>
        <v>0.6</v>
      </c>
      <c r="F90" s="211">
        <f t="shared" si="3"/>
        <v>4.4000000000000004</v>
      </c>
      <c r="G90" s="211">
        <f t="shared" si="3"/>
        <v>3.6</v>
      </c>
      <c r="H90" s="211">
        <f t="shared" si="3"/>
        <v>4.5999999999999996</v>
      </c>
      <c r="I90" s="211">
        <f t="shared" si="3"/>
        <v>0.5</v>
      </c>
      <c r="J90" s="211">
        <f t="shared" si="3"/>
        <v>2.2000000000000002</v>
      </c>
      <c r="K90" s="211">
        <f t="shared" si="3"/>
        <v>2.9</v>
      </c>
      <c r="L90" s="211">
        <f t="shared" si="3"/>
        <v>31.7</v>
      </c>
      <c r="M90" s="211">
        <f t="shared" si="3"/>
        <v>9.4</v>
      </c>
      <c r="N90" s="211">
        <f t="shared" si="3"/>
        <v>6.7</v>
      </c>
      <c r="O90" s="212">
        <f t="shared" si="3"/>
        <v>0</v>
      </c>
    </row>
    <row r="91" spans="1:15">
      <c r="A91" s="36">
        <v>7</v>
      </c>
      <c r="B91" s="50" t="s">
        <v>31</v>
      </c>
      <c r="C91" s="359">
        <f t="shared" si="3"/>
        <v>4.9000000000000004</v>
      </c>
      <c r="D91" s="211">
        <f t="shared" si="3"/>
        <v>3.3</v>
      </c>
      <c r="E91" s="211">
        <f t="shared" si="3"/>
        <v>0.8</v>
      </c>
      <c r="F91" s="211">
        <f t="shared" si="3"/>
        <v>3.2</v>
      </c>
      <c r="G91" s="211">
        <f t="shared" si="3"/>
        <v>6.1</v>
      </c>
      <c r="H91" s="211">
        <f t="shared" si="3"/>
        <v>2.8</v>
      </c>
      <c r="I91" s="211">
        <f t="shared" si="3"/>
        <v>0.4</v>
      </c>
      <c r="J91" s="211">
        <f t="shared" si="3"/>
        <v>3.6</v>
      </c>
      <c r="K91" s="211">
        <f t="shared" si="3"/>
        <v>2.8</v>
      </c>
      <c r="L91" s="211">
        <f t="shared" si="3"/>
        <v>-377.7</v>
      </c>
      <c r="M91" s="211">
        <f t="shared" si="3"/>
        <v>9.3000000000000007</v>
      </c>
      <c r="N91" s="211">
        <f t="shared" si="3"/>
        <v>6.6</v>
      </c>
      <c r="O91" s="212">
        <f t="shared" si="3"/>
        <v>0</v>
      </c>
    </row>
    <row r="92" spans="1:15">
      <c r="A92" s="36">
        <v>8</v>
      </c>
      <c r="B92" s="50" t="s">
        <v>32</v>
      </c>
      <c r="C92" s="359">
        <f t="shared" si="3"/>
        <v>2.6</v>
      </c>
      <c r="D92" s="211">
        <f t="shared" si="3"/>
        <v>3.5</v>
      </c>
      <c r="E92" s="211">
        <f t="shared" si="3"/>
        <v>0.2</v>
      </c>
      <c r="F92" s="211">
        <f t="shared" si="3"/>
        <v>-4.2</v>
      </c>
      <c r="G92" s="211">
        <f t="shared" si="3"/>
        <v>4.4000000000000004</v>
      </c>
      <c r="H92" s="211">
        <f t="shared" si="3"/>
        <v>-4.9000000000000004</v>
      </c>
      <c r="I92" s="211">
        <f t="shared" si="3"/>
        <v>-1.2</v>
      </c>
      <c r="J92" s="211">
        <f t="shared" si="3"/>
        <v>1.1000000000000001</v>
      </c>
      <c r="K92" s="211">
        <f t="shared" si="3"/>
        <v>1.3</v>
      </c>
      <c r="L92" s="211">
        <f t="shared" si="3"/>
        <v>-8.9</v>
      </c>
      <c r="M92" s="211">
        <f t="shared" si="3"/>
        <v>7.4</v>
      </c>
      <c r="N92" s="211">
        <f t="shared" si="3"/>
        <v>5.0999999999999996</v>
      </c>
      <c r="O92" s="212">
        <f t="shared" si="3"/>
        <v>0</v>
      </c>
    </row>
    <row r="93" spans="1:15">
      <c r="A93" s="36">
        <v>9</v>
      </c>
      <c r="B93" s="50" t="s">
        <v>33</v>
      </c>
      <c r="C93" s="359">
        <f t="shared" si="3"/>
        <v>5.0999999999999996</v>
      </c>
      <c r="D93" s="211">
        <f t="shared" si="3"/>
        <v>3.8</v>
      </c>
      <c r="E93" s="211">
        <f t="shared" si="3"/>
        <v>0.7</v>
      </c>
      <c r="F93" s="211">
        <f t="shared" si="3"/>
        <v>3.6</v>
      </c>
      <c r="G93" s="211">
        <f t="shared" si="3"/>
        <v>6.2</v>
      </c>
      <c r="H93" s="211">
        <f t="shared" si="3"/>
        <v>3.2</v>
      </c>
      <c r="I93" s="211">
        <f t="shared" si="3"/>
        <v>1.4</v>
      </c>
      <c r="J93" s="211">
        <f t="shared" si="3"/>
        <v>15.3</v>
      </c>
      <c r="K93" s="211">
        <f t="shared" si="3"/>
        <v>3.7</v>
      </c>
      <c r="L93" s="211">
        <f t="shared" si="3"/>
        <v>-5.5</v>
      </c>
      <c r="M93" s="211">
        <f t="shared" si="3"/>
        <v>10.199999999999999</v>
      </c>
      <c r="N93" s="211">
        <f t="shared" si="3"/>
        <v>7.5</v>
      </c>
      <c r="O93" s="212">
        <f t="shared" si="3"/>
        <v>0</v>
      </c>
    </row>
    <row r="94" spans="1:15">
      <c r="A94" s="40">
        <v>10</v>
      </c>
      <c r="B94" s="51" t="s">
        <v>34</v>
      </c>
      <c r="C94" s="360">
        <f t="shared" si="3"/>
        <v>3.6</v>
      </c>
      <c r="D94" s="214">
        <f t="shared" si="3"/>
        <v>3.2</v>
      </c>
      <c r="E94" s="214">
        <f t="shared" si="3"/>
        <v>0.9</v>
      </c>
      <c r="F94" s="214">
        <f t="shared" si="3"/>
        <v>0.1</v>
      </c>
      <c r="G94" s="214">
        <f t="shared" si="3"/>
        <v>1.2</v>
      </c>
      <c r="H94" s="214">
        <f t="shared" si="3"/>
        <v>0</v>
      </c>
      <c r="I94" s="214">
        <f t="shared" si="3"/>
        <v>-0.4</v>
      </c>
      <c r="J94" s="214">
        <f t="shared" si="3"/>
        <v>0.7</v>
      </c>
      <c r="K94" s="214">
        <f t="shared" si="3"/>
        <v>2.1</v>
      </c>
      <c r="L94" s="214">
        <f t="shared" si="3"/>
        <v>-8.6999999999999993</v>
      </c>
      <c r="M94" s="214">
        <f t="shared" si="3"/>
        <v>10</v>
      </c>
      <c r="N94" s="214">
        <f t="shared" si="3"/>
        <v>5.9</v>
      </c>
      <c r="O94" s="215">
        <f t="shared" si="3"/>
        <v>0</v>
      </c>
    </row>
    <row r="188" spans="1:256">
      <c r="A188" s="216">
        <v>2020</v>
      </c>
      <c r="B188" s="216">
        <v>2020</v>
      </c>
      <c r="C188" s="216">
        <v>2020</v>
      </c>
      <c r="D188" s="216">
        <v>2020</v>
      </c>
      <c r="E188" s="216">
        <v>2020</v>
      </c>
      <c r="F188" s="216">
        <v>2020</v>
      </c>
      <c r="G188" s="216">
        <v>2020</v>
      </c>
      <c r="H188" s="216">
        <v>2020</v>
      </c>
      <c r="I188" s="216">
        <v>2020</v>
      </c>
      <c r="J188" s="216">
        <v>2020</v>
      </c>
      <c r="K188" s="216">
        <v>2020</v>
      </c>
      <c r="L188" s="216">
        <v>2020</v>
      </c>
      <c r="M188" s="216">
        <v>2020</v>
      </c>
      <c r="N188" s="216">
        <v>2020</v>
      </c>
      <c r="O188" s="216">
        <v>2020</v>
      </c>
      <c r="P188" s="216">
        <v>2020</v>
      </c>
      <c r="Q188" s="216">
        <v>2020</v>
      </c>
      <c r="R188" s="216">
        <v>2020</v>
      </c>
      <c r="S188" s="216">
        <v>2020</v>
      </c>
      <c r="T188" s="216">
        <v>2020</v>
      </c>
      <c r="U188" s="216">
        <v>2020</v>
      </c>
      <c r="V188" s="216">
        <v>2020</v>
      </c>
      <c r="W188" s="216">
        <v>2020</v>
      </c>
      <c r="X188" s="216">
        <v>2020</v>
      </c>
      <c r="Y188" s="216">
        <v>2020</v>
      </c>
      <c r="Z188" s="216">
        <v>2020</v>
      </c>
      <c r="AA188" s="216">
        <v>2020</v>
      </c>
      <c r="AB188" s="216">
        <v>2020</v>
      </c>
      <c r="AC188" s="216">
        <v>2020</v>
      </c>
      <c r="AD188" s="216">
        <v>2020</v>
      </c>
      <c r="AE188" s="216">
        <v>2020</v>
      </c>
      <c r="AF188" s="216">
        <v>2020</v>
      </c>
      <c r="AG188" s="216">
        <v>2020</v>
      </c>
      <c r="AH188" s="216">
        <v>2020</v>
      </c>
      <c r="AI188" s="216">
        <v>2020</v>
      </c>
      <c r="AJ188" s="216">
        <v>2020</v>
      </c>
      <c r="AK188" s="216">
        <v>2020</v>
      </c>
      <c r="AL188" s="216">
        <v>2020</v>
      </c>
      <c r="AM188" s="216">
        <v>2020</v>
      </c>
      <c r="AN188" s="216">
        <v>2020</v>
      </c>
      <c r="AO188" s="216">
        <v>2020</v>
      </c>
      <c r="AP188" s="216">
        <v>2020</v>
      </c>
      <c r="AQ188" s="216">
        <v>2020</v>
      </c>
      <c r="AR188" s="216">
        <v>2020</v>
      </c>
      <c r="AS188" s="216">
        <v>2020</v>
      </c>
      <c r="AT188" s="216">
        <v>2020</v>
      </c>
      <c r="AU188" s="216">
        <v>2020</v>
      </c>
      <c r="AV188" s="216">
        <v>2020</v>
      </c>
      <c r="AW188" s="216">
        <v>2020</v>
      </c>
      <c r="AX188" s="216">
        <v>2020</v>
      </c>
      <c r="AY188" s="216">
        <v>2020</v>
      </c>
      <c r="AZ188" s="216">
        <v>2020</v>
      </c>
      <c r="BA188" s="216">
        <v>2020</v>
      </c>
      <c r="BB188" s="216">
        <v>2020</v>
      </c>
      <c r="BC188" s="216">
        <v>2020</v>
      </c>
      <c r="BD188" s="216">
        <v>2020</v>
      </c>
      <c r="BE188" s="216">
        <v>2020</v>
      </c>
      <c r="BF188" s="216">
        <v>2020</v>
      </c>
      <c r="BG188" s="216">
        <v>2020</v>
      </c>
      <c r="BH188" s="216">
        <v>2020</v>
      </c>
      <c r="BI188" s="216">
        <v>2020</v>
      </c>
      <c r="BJ188" s="216">
        <v>2020</v>
      </c>
      <c r="BK188" s="216">
        <v>2020</v>
      </c>
      <c r="BL188" s="216">
        <v>2020</v>
      </c>
      <c r="BM188" s="216">
        <v>2020</v>
      </c>
      <c r="BN188" s="216">
        <v>2020</v>
      </c>
      <c r="BO188" s="216">
        <v>2020</v>
      </c>
      <c r="BP188" s="216">
        <v>2020</v>
      </c>
      <c r="BQ188" s="216">
        <v>2020</v>
      </c>
      <c r="BR188" s="216">
        <v>2020</v>
      </c>
      <c r="BS188" s="216">
        <v>2020</v>
      </c>
      <c r="BT188" s="216">
        <v>2020</v>
      </c>
      <c r="BU188" s="216">
        <v>2020</v>
      </c>
      <c r="BV188" s="216">
        <v>2020</v>
      </c>
      <c r="BW188" s="216">
        <v>2020</v>
      </c>
      <c r="BX188" s="216">
        <v>2020</v>
      </c>
      <c r="BY188" s="216">
        <v>2020</v>
      </c>
      <c r="BZ188" s="216">
        <v>2020</v>
      </c>
      <c r="CA188" s="216">
        <v>2020</v>
      </c>
      <c r="CB188" s="216">
        <v>2020</v>
      </c>
      <c r="CC188" s="216">
        <v>2020</v>
      </c>
      <c r="CD188" s="216">
        <v>2020</v>
      </c>
      <c r="CE188" s="216">
        <v>2020</v>
      </c>
      <c r="CF188" s="216">
        <v>2020</v>
      </c>
      <c r="CG188" s="216">
        <v>2020</v>
      </c>
      <c r="CH188" s="216">
        <v>2020</v>
      </c>
      <c r="CI188" s="216">
        <v>2020</v>
      </c>
      <c r="CJ188" s="216">
        <v>2020</v>
      </c>
      <c r="CK188" s="216">
        <v>2020</v>
      </c>
      <c r="CL188" s="216">
        <v>2020</v>
      </c>
      <c r="CM188" s="216">
        <v>2020</v>
      </c>
      <c r="CN188" s="216">
        <v>2020</v>
      </c>
      <c r="CO188" s="216">
        <v>2020</v>
      </c>
      <c r="CP188" s="216">
        <v>2020</v>
      </c>
      <c r="CQ188" s="216">
        <v>2020</v>
      </c>
      <c r="CR188" s="216">
        <v>2020</v>
      </c>
      <c r="CS188" s="216">
        <v>2020</v>
      </c>
      <c r="CT188" s="216">
        <v>2020</v>
      </c>
      <c r="CU188" s="216">
        <v>2020</v>
      </c>
      <c r="CV188" s="216">
        <v>2020</v>
      </c>
      <c r="CW188" s="216">
        <v>2020</v>
      </c>
      <c r="CX188" s="216">
        <v>2020</v>
      </c>
      <c r="CY188" s="216">
        <v>2020</v>
      </c>
      <c r="CZ188" s="216">
        <v>2020</v>
      </c>
      <c r="DA188" s="216">
        <v>2020</v>
      </c>
      <c r="DB188" s="216">
        <v>2020</v>
      </c>
      <c r="DC188" s="216">
        <v>2020</v>
      </c>
      <c r="DD188" s="216">
        <v>2020</v>
      </c>
      <c r="DE188" s="216">
        <v>2020</v>
      </c>
      <c r="DF188" s="216">
        <v>2020</v>
      </c>
      <c r="DG188" s="216">
        <v>2020</v>
      </c>
      <c r="DH188" s="216">
        <v>2020</v>
      </c>
      <c r="DI188" s="216">
        <v>2020</v>
      </c>
      <c r="DJ188" s="216">
        <v>2020</v>
      </c>
      <c r="DK188" s="216">
        <v>2020</v>
      </c>
      <c r="DL188" s="216">
        <v>2020</v>
      </c>
      <c r="DM188" s="216">
        <v>2020</v>
      </c>
      <c r="DN188" s="216">
        <v>2020</v>
      </c>
      <c r="DO188" s="216">
        <v>2020</v>
      </c>
      <c r="DP188" s="216">
        <v>2020</v>
      </c>
      <c r="DQ188" s="216">
        <v>2020</v>
      </c>
      <c r="DR188" s="216">
        <v>2020</v>
      </c>
      <c r="DS188" s="216">
        <v>2020</v>
      </c>
      <c r="DT188" s="216">
        <v>2020</v>
      </c>
      <c r="DU188" s="216">
        <v>2020</v>
      </c>
      <c r="DV188" s="216">
        <v>2020</v>
      </c>
      <c r="DW188" s="216">
        <v>2020</v>
      </c>
      <c r="DX188" s="216">
        <v>2020</v>
      </c>
      <c r="DY188" s="216">
        <v>2020</v>
      </c>
      <c r="DZ188" s="216">
        <v>2020</v>
      </c>
      <c r="EA188" s="216">
        <v>2020</v>
      </c>
      <c r="EB188" s="216">
        <v>2020</v>
      </c>
      <c r="EC188" s="216">
        <v>2020</v>
      </c>
      <c r="ED188" s="216">
        <v>2020</v>
      </c>
      <c r="EE188" s="216">
        <v>2020</v>
      </c>
      <c r="EF188" s="216">
        <v>2020</v>
      </c>
      <c r="EG188" s="216">
        <v>2020</v>
      </c>
      <c r="EH188" s="216">
        <v>2020</v>
      </c>
      <c r="EI188" s="216">
        <v>2020</v>
      </c>
      <c r="EJ188" s="216">
        <v>2020</v>
      </c>
      <c r="EK188" s="216">
        <v>2020</v>
      </c>
      <c r="EL188" s="216">
        <v>2020</v>
      </c>
      <c r="EM188" s="216">
        <v>2020</v>
      </c>
      <c r="EN188" s="216">
        <v>2020</v>
      </c>
      <c r="EO188" s="216">
        <v>2020</v>
      </c>
      <c r="EP188" s="216">
        <v>2020</v>
      </c>
      <c r="EQ188" s="216">
        <v>2020</v>
      </c>
      <c r="ER188" s="216">
        <v>2020</v>
      </c>
      <c r="ES188" s="216">
        <v>2020</v>
      </c>
      <c r="ET188" s="216">
        <v>2020</v>
      </c>
      <c r="EU188" s="216">
        <v>2020</v>
      </c>
      <c r="EV188" s="216">
        <v>2020</v>
      </c>
      <c r="EW188" s="216">
        <v>2020</v>
      </c>
      <c r="EX188" s="216">
        <v>2020</v>
      </c>
      <c r="EY188" s="216">
        <v>2020</v>
      </c>
      <c r="EZ188" s="216">
        <v>2020</v>
      </c>
      <c r="FA188" s="216">
        <v>2020</v>
      </c>
      <c r="FB188" s="216">
        <v>2020</v>
      </c>
      <c r="FC188" s="216">
        <v>2020</v>
      </c>
      <c r="FD188" s="216">
        <v>2020</v>
      </c>
      <c r="FE188" s="216">
        <v>2020</v>
      </c>
      <c r="FF188" s="216">
        <v>2020</v>
      </c>
      <c r="FG188" s="216">
        <v>2020</v>
      </c>
      <c r="FH188" s="216">
        <v>2020</v>
      </c>
      <c r="FI188" s="216">
        <v>2020</v>
      </c>
      <c r="FJ188" s="216">
        <v>2020</v>
      </c>
      <c r="FK188" s="216">
        <v>2020</v>
      </c>
      <c r="FL188" s="216">
        <v>2020</v>
      </c>
      <c r="FM188" s="216">
        <v>2020</v>
      </c>
      <c r="FN188" s="216">
        <v>2020</v>
      </c>
      <c r="FO188" s="216">
        <v>2020</v>
      </c>
      <c r="FP188" s="216">
        <v>2020</v>
      </c>
      <c r="FQ188" s="216">
        <v>2020</v>
      </c>
      <c r="FR188" s="216">
        <v>2020</v>
      </c>
      <c r="FS188" s="216">
        <v>2020</v>
      </c>
      <c r="FT188" s="216">
        <v>2020</v>
      </c>
      <c r="FU188" s="216">
        <v>2020</v>
      </c>
      <c r="FV188" s="216">
        <v>2020</v>
      </c>
      <c r="FW188" s="216">
        <v>2020</v>
      </c>
      <c r="FX188" s="216">
        <v>2020</v>
      </c>
      <c r="FY188" s="216">
        <v>2020</v>
      </c>
      <c r="FZ188" s="216">
        <v>2020</v>
      </c>
      <c r="GA188" s="216">
        <v>2020</v>
      </c>
      <c r="GB188" s="216">
        <v>2020</v>
      </c>
      <c r="GC188" s="216">
        <v>2020</v>
      </c>
      <c r="GD188" s="216">
        <v>2020</v>
      </c>
      <c r="GE188" s="216">
        <v>2020</v>
      </c>
      <c r="GF188" s="216">
        <v>2020</v>
      </c>
      <c r="GG188" s="216">
        <v>2020</v>
      </c>
      <c r="GH188" s="216">
        <v>2020</v>
      </c>
      <c r="GI188" s="216">
        <v>2020</v>
      </c>
      <c r="GJ188" s="216">
        <v>2020</v>
      </c>
      <c r="GK188" s="216">
        <v>2020</v>
      </c>
      <c r="GL188" s="216">
        <v>2020</v>
      </c>
      <c r="GM188" s="216">
        <v>2020</v>
      </c>
      <c r="GN188" s="216">
        <v>2020</v>
      </c>
      <c r="GO188" s="216">
        <v>2020</v>
      </c>
      <c r="GP188" s="216">
        <v>2020</v>
      </c>
      <c r="GQ188" s="216">
        <v>2020</v>
      </c>
      <c r="GR188" s="216">
        <v>2020</v>
      </c>
      <c r="GS188" s="216">
        <v>2020</v>
      </c>
      <c r="GT188" s="216">
        <v>2020</v>
      </c>
      <c r="GU188" s="216">
        <v>2020</v>
      </c>
      <c r="GV188" s="216">
        <v>2020</v>
      </c>
      <c r="GW188" s="216">
        <v>2020</v>
      </c>
      <c r="GX188" s="216">
        <v>2020</v>
      </c>
      <c r="GY188" s="216">
        <v>2020</v>
      </c>
      <c r="GZ188" s="216">
        <v>2020</v>
      </c>
      <c r="HA188" s="216">
        <v>2020</v>
      </c>
      <c r="HB188" s="216">
        <v>2020</v>
      </c>
      <c r="HC188" s="216">
        <v>2020</v>
      </c>
      <c r="HD188" s="216">
        <v>2020</v>
      </c>
      <c r="HE188" s="216">
        <v>2020</v>
      </c>
      <c r="HF188" s="216">
        <v>2020</v>
      </c>
      <c r="HG188" s="216">
        <v>2020</v>
      </c>
      <c r="HH188" s="216">
        <v>2020</v>
      </c>
      <c r="HI188" s="216">
        <v>2020</v>
      </c>
      <c r="HJ188" s="216">
        <v>2020</v>
      </c>
      <c r="HK188" s="216">
        <v>2020</v>
      </c>
      <c r="HL188" s="216">
        <v>2020</v>
      </c>
      <c r="HM188" s="216">
        <v>2020</v>
      </c>
      <c r="HN188" s="216">
        <v>2020</v>
      </c>
      <c r="HO188" s="216">
        <v>2020</v>
      </c>
      <c r="HP188" s="216">
        <v>2020</v>
      </c>
      <c r="HQ188" s="216">
        <v>2020</v>
      </c>
      <c r="HR188" s="216">
        <v>2020</v>
      </c>
      <c r="HS188" s="216">
        <v>2020</v>
      </c>
      <c r="HT188" s="216">
        <v>2020</v>
      </c>
      <c r="HU188" s="216">
        <v>2020</v>
      </c>
      <c r="HV188" s="216">
        <v>2020</v>
      </c>
      <c r="HW188" s="216">
        <v>2020</v>
      </c>
      <c r="HX188" s="216">
        <v>2020</v>
      </c>
      <c r="HY188" s="216">
        <v>2020</v>
      </c>
      <c r="HZ188" s="216">
        <v>2020</v>
      </c>
      <c r="IA188" s="216">
        <v>2020</v>
      </c>
      <c r="IB188" s="216">
        <v>2020</v>
      </c>
      <c r="IC188" s="216">
        <v>2020</v>
      </c>
      <c r="ID188" s="216">
        <v>2020</v>
      </c>
      <c r="IE188" s="216">
        <v>2020</v>
      </c>
      <c r="IF188" s="216">
        <v>2020</v>
      </c>
      <c r="IG188" s="216">
        <v>2020</v>
      </c>
      <c r="IH188" s="216">
        <v>2020</v>
      </c>
      <c r="II188" s="216">
        <v>2020</v>
      </c>
      <c r="IJ188" s="216">
        <v>2020</v>
      </c>
      <c r="IK188" s="216">
        <v>2020</v>
      </c>
      <c r="IL188" s="216">
        <v>2020</v>
      </c>
      <c r="IM188" s="216">
        <v>2020</v>
      </c>
      <c r="IN188" s="216">
        <v>2020</v>
      </c>
      <c r="IO188" s="216">
        <v>2020</v>
      </c>
      <c r="IP188" s="216">
        <v>2020</v>
      </c>
      <c r="IQ188" s="216">
        <v>2020</v>
      </c>
      <c r="IR188" s="216">
        <v>2020</v>
      </c>
      <c r="IS188" s="216">
        <v>2020</v>
      </c>
      <c r="IT188" s="216">
        <v>2020</v>
      </c>
      <c r="IU188" s="216">
        <v>2020</v>
      </c>
      <c r="IV188" s="216">
        <v>2020</v>
      </c>
    </row>
    <row r="189" spans="1:256">
      <c r="A189" s="217" t="s">
        <v>225</v>
      </c>
      <c r="B189" s="217" t="s">
        <v>225</v>
      </c>
      <c r="C189" s="217" t="s">
        <v>225</v>
      </c>
      <c r="D189" s="217" t="s">
        <v>225</v>
      </c>
      <c r="E189" s="217" t="s">
        <v>225</v>
      </c>
      <c r="F189" s="217" t="s">
        <v>225</v>
      </c>
      <c r="G189" s="217" t="s">
        <v>225</v>
      </c>
      <c r="H189" s="217" t="s">
        <v>225</v>
      </c>
      <c r="I189" s="217" t="s">
        <v>225</v>
      </c>
      <c r="J189" s="217" t="s">
        <v>225</v>
      </c>
      <c r="K189" s="217" t="s">
        <v>225</v>
      </c>
      <c r="L189" s="217" t="s">
        <v>225</v>
      </c>
      <c r="M189" s="217" t="s">
        <v>225</v>
      </c>
      <c r="N189" s="217" t="s">
        <v>225</v>
      </c>
      <c r="O189" s="217" t="s">
        <v>225</v>
      </c>
      <c r="P189" s="217" t="s">
        <v>225</v>
      </c>
      <c r="Q189" s="217" t="s">
        <v>225</v>
      </c>
      <c r="R189" s="217" t="s">
        <v>225</v>
      </c>
      <c r="S189" s="217" t="s">
        <v>225</v>
      </c>
      <c r="T189" s="217" t="s">
        <v>225</v>
      </c>
      <c r="U189" s="217" t="s">
        <v>225</v>
      </c>
      <c r="V189" s="217" t="s">
        <v>225</v>
      </c>
      <c r="W189" s="217" t="s">
        <v>225</v>
      </c>
      <c r="X189" s="217" t="s">
        <v>225</v>
      </c>
      <c r="Y189" s="217" t="s">
        <v>225</v>
      </c>
      <c r="Z189" s="217" t="s">
        <v>225</v>
      </c>
      <c r="AA189" s="217" t="s">
        <v>225</v>
      </c>
      <c r="AB189" s="217" t="s">
        <v>225</v>
      </c>
      <c r="AC189" s="217" t="s">
        <v>225</v>
      </c>
      <c r="AD189" s="217" t="s">
        <v>225</v>
      </c>
      <c r="AE189" s="217" t="s">
        <v>225</v>
      </c>
      <c r="AF189" s="217" t="s">
        <v>225</v>
      </c>
      <c r="AG189" s="217" t="s">
        <v>225</v>
      </c>
      <c r="AH189" s="217" t="s">
        <v>225</v>
      </c>
      <c r="AI189" s="217" t="s">
        <v>225</v>
      </c>
      <c r="AJ189" s="217" t="s">
        <v>225</v>
      </c>
      <c r="AK189" s="217" t="s">
        <v>225</v>
      </c>
      <c r="AL189" s="217" t="s">
        <v>225</v>
      </c>
      <c r="AM189" s="217" t="s">
        <v>225</v>
      </c>
      <c r="AN189" s="217" t="s">
        <v>225</v>
      </c>
      <c r="AO189" s="217" t="s">
        <v>225</v>
      </c>
      <c r="AP189" s="217" t="s">
        <v>225</v>
      </c>
      <c r="AQ189" s="217" t="s">
        <v>225</v>
      </c>
      <c r="AR189" s="217" t="s">
        <v>225</v>
      </c>
      <c r="AS189" s="217" t="s">
        <v>225</v>
      </c>
      <c r="AT189" s="217" t="s">
        <v>225</v>
      </c>
      <c r="AU189" s="217" t="s">
        <v>225</v>
      </c>
      <c r="AV189" s="217" t="s">
        <v>225</v>
      </c>
      <c r="AW189" s="217" t="s">
        <v>225</v>
      </c>
      <c r="AX189" s="217" t="s">
        <v>225</v>
      </c>
      <c r="AY189" s="217" t="s">
        <v>225</v>
      </c>
      <c r="AZ189" s="217" t="s">
        <v>225</v>
      </c>
      <c r="BA189" s="217" t="s">
        <v>225</v>
      </c>
      <c r="BB189" s="217" t="s">
        <v>225</v>
      </c>
      <c r="BC189" s="217" t="s">
        <v>225</v>
      </c>
      <c r="BD189" s="217" t="s">
        <v>225</v>
      </c>
      <c r="BE189" s="217" t="s">
        <v>225</v>
      </c>
      <c r="BF189" s="217" t="s">
        <v>225</v>
      </c>
      <c r="BG189" s="217" t="s">
        <v>225</v>
      </c>
      <c r="BH189" s="217" t="s">
        <v>225</v>
      </c>
      <c r="BI189" s="217" t="s">
        <v>225</v>
      </c>
      <c r="BJ189" s="217" t="s">
        <v>225</v>
      </c>
      <c r="BK189" s="217" t="s">
        <v>225</v>
      </c>
      <c r="BL189" s="217" t="s">
        <v>225</v>
      </c>
      <c r="BM189" s="217" t="s">
        <v>225</v>
      </c>
      <c r="BN189" s="217" t="s">
        <v>225</v>
      </c>
      <c r="BO189" s="217" t="s">
        <v>225</v>
      </c>
      <c r="BP189" s="217" t="s">
        <v>225</v>
      </c>
      <c r="BQ189" s="217" t="s">
        <v>225</v>
      </c>
      <c r="BR189" s="217" t="s">
        <v>225</v>
      </c>
      <c r="BS189" s="217" t="s">
        <v>225</v>
      </c>
      <c r="BT189" s="217" t="s">
        <v>225</v>
      </c>
      <c r="BU189" s="217" t="s">
        <v>225</v>
      </c>
      <c r="BV189" s="217" t="s">
        <v>225</v>
      </c>
      <c r="BW189" s="217" t="s">
        <v>225</v>
      </c>
      <c r="BX189" s="217" t="s">
        <v>225</v>
      </c>
      <c r="BY189" s="217" t="s">
        <v>225</v>
      </c>
      <c r="BZ189" s="217" t="s">
        <v>225</v>
      </c>
      <c r="CA189" s="217" t="s">
        <v>225</v>
      </c>
      <c r="CB189" s="217" t="s">
        <v>225</v>
      </c>
      <c r="CC189" s="217" t="s">
        <v>225</v>
      </c>
      <c r="CD189" s="217" t="s">
        <v>225</v>
      </c>
      <c r="CE189" s="217" t="s">
        <v>225</v>
      </c>
      <c r="CF189" s="217" t="s">
        <v>225</v>
      </c>
      <c r="CG189" s="217" t="s">
        <v>225</v>
      </c>
      <c r="CH189" s="217" t="s">
        <v>225</v>
      </c>
      <c r="CI189" s="217" t="s">
        <v>225</v>
      </c>
      <c r="CJ189" s="217" t="s">
        <v>225</v>
      </c>
      <c r="CK189" s="217" t="s">
        <v>225</v>
      </c>
      <c r="CL189" s="217" t="s">
        <v>225</v>
      </c>
      <c r="CM189" s="217" t="s">
        <v>225</v>
      </c>
      <c r="CN189" s="217" t="s">
        <v>225</v>
      </c>
      <c r="CO189" s="217" t="s">
        <v>225</v>
      </c>
      <c r="CP189" s="217" t="s">
        <v>225</v>
      </c>
      <c r="CQ189" s="217" t="s">
        <v>225</v>
      </c>
      <c r="CR189" s="217" t="s">
        <v>225</v>
      </c>
      <c r="CS189" s="217" t="s">
        <v>225</v>
      </c>
      <c r="CT189" s="217" t="s">
        <v>225</v>
      </c>
      <c r="CU189" s="217" t="s">
        <v>225</v>
      </c>
      <c r="CV189" s="217" t="s">
        <v>225</v>
      </c>
      <c r="CW189" s="217" t="s">
        <v>225</v>
      </c>
      <c r="CX189" s="217" t="s">
        <v>225</v>
      </c>
      <c r="CY189" s="217" t="s">
        <v>225</v>
      </c>
      <c r="CZ189" s="217" t="s">
        <v>225</v>
      </c>
      <c r="DA189" s="217" t="s">
        <v>225</v>
      </c>
      <c r="DB189" s="217" t="s">
        <v>225</v>
      </c>
      <c r="DC189" s="217" t="s">
        <v>225</v>
      </c>
      <c r="DD189" s="217" t="s">
        <v>225</v>
      </c>
      <c r="DE189" s="217" t="s">
        <v>225</v>
      </c>
      <c r="DF189" s="217" t="s">
        <v>225</v>
      </c>
      <c r="DG189" s="217" t="s">
        <v>225</v>
      </c>
      <c r="DH189" s="217" t="s">
        <v>225</v>
      </c>
      <c r="DI189" s="217" t="s">
        <v>225</v>
      </c>
      <c r="DJ189" s="217" t="s">
        <v>225</v>
      </c>
      <c r="DK189" s="217" t="s">
        <v>225</v>
      </c>
      <c r="DL189" s="217" t="s">
        <v>225</v>
      </c>
      <c r="DM189" s="217" t="s">
        <v>225</v>
      </c>
      <c r="DN189" s="217" t="s">
        <v>225</v>
      </c>
      <c r="DO189" s="217" t="s">
        <v>225</v>
      </c>
      <c r="DP189" s="217" t="s">
        <v>225</v>
      </c>
      <c r="DQ189" s="217" t="s">
        <v>225</v>
      </c>
      <c r="DR189" s="217" t="s">
        <v>225</v>
      </c>
      <c r="DS189" s="217" t="s">
        <v>225</v>
      </c>
      <c r="DT189" s="217" t="s">
        <v>225</v>
      </c>
      <c r="DU189" s="217" t="s">
        <v>225</v>
      </c>
      <c r="DV189" s="217" t="s">
        <v>225</v>
      </c>
      <c r="DW189" s="217" t="s">
        <v>225</v>
      </c>
      <c r="DX189" s="217" t="s">
        <v>225</v>
      </c>
      <c r="DY189" s="217" t="s">
        <v>225</v>
      </c>
      <c r="DZ189" s="217" t="s">
        <v>225</v>
      </c>
      <c r="EA189" s="217" t="s">
        <v>225</v>
      </c>
      <c r="EB189" s="217" t="s">
        <v>225</v>
      </c>
      <c r="EC189" s="217" t="s">
        <v>225</v>
      </c>
      <c r="ED189" s="217" t="s">
        <v>225</v>
      </c>
      <c r="EE189" s="217" t="s">
        <v>225</v>
      </c>
      <c r="EF189" s="217" t="s">
        <v>225</v>
      </c>
      <c r="EG189" s="217" t="s">
        <v>225</v>
      </c>
      <c r="EH189" s="217" t="s">
        <v>225</v>
      </c>
      <c r="EI189" s="217" t="s">
        <v>225</v>
      </c>
      <c r="EJ189" s="217" t="s">
        <v>225</v>
      </c>
      <c r="EK189" s="217" t="s">
        <v>225</v>
      </c>
      <c r="EL189" s="217" t="s">
        <v>225</v>
      </c>
      <c r="EM189" s="217" t="s">
        <v>225</v>
      </c>
      <c r="EN189" s="217" t="s">
        <v>225</v>
      </c>
      <c r="EO189" s="217" t="s">
        <v>225</v>
      </c>
      <c r="EP189" s="217" t="s">
        <v>225</v>
      </c>
      <c r="EQ189" s="217" t="s">
        <v>225</v>
      </c>
      <c r="ER189" s="217" t="s">
        <v>225</v>
      </c>
      <c r="ES189" s="217" t="s">
        <v>225</v>
      </c>
      <c r="ET189" s="217" t="s">
        <v>225</v>
      </c>
      <c r="EU189" s="217" t="s">
        <v>225</v>
      </c>
      <c r="EV189" s="217" t="s">
        <v>225</v>
      </c>
      <c r="EW189" s="217" t="s">
        <v>225</v>
      </c>
      <c r="EX189" s="217" t="s">
        <v>225</v>
      </c>
      <c r="EY189" s="217" t="s">
        <v>225</v>
      </c>
      <c r="EZ189" s="217" t="s">
        <v>225</v>
      </c>
      <c r="FA189" s="217" t="s">
        <v>225</v>
      </c>
      <c r="FB189" s="217" t="s">
        <v>225</v>
      </c>
      <c r="FC189" s="217" t="s">
        <v>225</v>
      </c>
      <c r="FD189" s="217" t="s">
        <v>225</v>
      </c>
      <c r="FE189" s="217" t="s">
        <v>225</v>
      </c>
      <c r="FF189" s="217" t="s">
        <v>225</v>
      </c>
      <c r="FG189" s="217" t="s">
        <v>225</v>
      </c>
      <c r="FH189" s="217" t="s">
        <v>225</v>
      </c>
      <c r="FI189" s="217" t="s">
        <v>225</v>
      </c>
      <c r="FJ189" s="217" t="s">
        <v>225</v>
      </c>
      <c r="FK189" s="217" t="s">
        <v>225</v>
      </c>
      <c r="FL189" s="217" t="s">
        <v>225</v>
      </c>
      <c r="FM189" s="217" t="s">
        <v>225</v>
      </c>
      <c r="FN189" s="217" t="s">
        <v>225</v>
      </c>
      <c r="FO189" s="217" t="s">
        <v>225</v>
      </c>
      <c r="FP189" s="217" t="s">
        <v>225</v>
      </c>
      <c r="FQ189" s="217" t="s">
        <v>225</v>
      </c>
      <c r="FR189" s="217" t="s">
        <v>225</v>
      </c>
      <c r="FS189" s="217" t="s">
        <v>225</v>
      </c>
      <c r="FT189" s="217" t="s">
        <v>225</v>
      </c>
      <c r="FU189" s="217" t="s">
        <v>225</v>
      </c>
      <c r="FV189" s="217" t="s">
        <v>225</v>
      </c>
      <c r="FW189" s="217" t="s">
        <v>225</v>
      </c>
      <c r="FX189" s="217" t="s">
        <v>225</v>
      </c>
      <c r="FY189" s="217" t="s">
        <v>225</v>
      </c>
      <c r="FZ189" s="217" t="s">
        <v>225</v>
      </c>
      <c r="GA189" s="217" t="s">
        <v>225</v>
      </c>
      <c r="GB189" s="217" t="s">
        <v>225</v>
      </c>
      <c r="GC189" s="217" t="s">
        <v>225</v>
      </c>
      <c r="GD189" s="217" t="s">
        <v>225</v>
      </c>
      <c r="GE189" s="217" t="s">
        <v>225</v>
      </c>
      <c r="GF189" s="217" t="s">
        <v>225</v>
      </c>
      <c r="GG189" s="217" t="s">
        <v>225</v>
      </c>
      <c r="GH189" s="217" t="s">
        <v>225</v>
      </c>
      <c r="GI189" s="217" t="s">
        <v>225</v>
      </c>
      <c r="GJ189" s="217" t="s">
        <v>225</v>
      </c>
      <c r="GK189" s="217" t="s">
        <v>225</v>
      </c>
      <c r="GL189" s="217" t="s">
        <v>225</v>
      </c>
      <c r="GM189" s="217" t="s">
        <v>225</v>
      </c>
      <c r="GN189" s="217" t="s">
        <v>225</v>
      </c>
      <c r="GO189" s="217" t="s">
        <v>225</v>
      </c>
      <c r="GP189" s="217" t="s">
        <v>225</v>
      </c>
      <c r="GQ189" s="217" t="s">
        <v>225</v>
      </c>
      <c r="GR189" s="217" t="s">
        <v>225</v>
      </c>
      <c r="GS189" s="217" t="s">
        <v>225</v>
      </c>
      <c r="GT189" s="217" t="s">
        <v>225</v>
      </c>
      <c r="GU189" s="217" t="s">
        <v>225</v>
      </c>
      <c r="GV189" s="217" t="s">
        <v>225</v>
      </c>
      <c r="GW189" s="217" t="s">
        <v>225</v>
      </c>
      <c r="GX189" s="217" t="s">
        <v>225</v>
      </c>
      <c r="GY189" s="217" t="s">
        <v>225</v>
      </c>
      <c r="GZ189" s="217" t="s">
        <v>225</v>
      </c>
      <c r="HA189" s="217" t="s">
        <v>225</v>
      </c>
      <c r="HB189" s="217" t="s">
        <v>225</v>
      </c>
      <c r="HC189" s="217" t="s">
        <v>225</v>
      </c>
      <c r="HD189" s="217" t="s">
        <v>225</v>
      </c>
      <c r="HE189" s="217" t="s">
        <v>225</v>
      </c>
      <c r="HF189" s="217" t="s">
        <v>225</v>
      </c>
      <c r="HG189" s="217" t="s">
        <v>225</v>
      </c>
      <c r="HH189" s="217" t="s">
        <v>225</v>
      </c>
      <c r="HI189" s="217" t="s">
        <v>225</v>
      </c>
      <c r="HJ189" s="217" t="s">
        <v>225</v>
      </c>
      <c r="HK189" s="217" t="s">
        <v>225</v>
      </c>
      <c r="HL189" s="217" t="s">
        <v>225</v>
      </c>
      <c r="HM189" s="217" t="s">
        <v>225</v>
      </c>
      <c r="HN189" s="217" t="s">
        <v>225</v>
      </c>
      <c r="HO189" s="217" t="s">
        <v>225</v>
      </c>
      <c r="HP189" s="217" t="s">
        <v>225</v>
      </c>
      <c r="HQ189" s="217" t="s">
        <v>225</v>
      </c>
      <c r="HR189" s="217" t="s">
        <v>225</v>
      </c>
      <c r="HS189" s="217" t="s">
        <v>225</v>
      </c>
      <c r="HT189" s="217" t="s">
        <v>225</v>
      </c>
      <c r="HU189" s="217" t="s">
        <v>225</v>
      </c>
      <c r="HV189" s="217" t="s">
        <v>225</v>
      </c>
      <c r="HW189" s="217" t="s">
        <v>225</v>
      </c>
      <c r="HX189" s="217" t="s">
        <v>225</v>
      </c>
      <c r="HY189" s="217" t="s">
        <v>225</v>
      </c>
      <c r="HZ189" s="217" t="s">
        <v>225</v>
      </c>
      <c r="IA189" s="217" t="s">
        <v>225</v>
      </c>
      <c r="IB189" s="217" t="s">
        <v>225</v>
      </c>
      <c r="IC189" s="217" t="s">
        <v>225</v>
      </c>
      <c r="ID189" s="217" t="s">
        <v>225</v>
      </c>
      <c r="IE189" s="217" t="s">
        <v>225</v>
      </c>
      <c r="IF189" s="217" t="s">
        <v>225</v>
      </c>
      <c r="IG189" s="217" t="s">
        <v>225</v>
      </c>
      <c r="IH189" s="217" t="s">
        <v>225</v>
      </c>
      <c r="II189" s="217" t="s">
        <v>225</v>
      </c>
      <c r="IJ189" s="217" t="s">
        <v>225</v>
      </c>
      <c r="IK189" s="217" t="s">
        <v>225</v>
      </c>
      <c r="IL189" s="217" t="s">
        <v>225</v>
      </c>
      <c r="IM189" s="217" t="s">
        <v>225</v>
      </c>
      <c r="IN189" s="217" t="s">
        <v>225</v>
      </c>
      <c r="IO189" s="217" t="s">
        <v>225</v>
      </c>
      <c r="IP189" s="217" t="s">
        <v>225</v>
      </c>
      <c r="IQ189" s="217" t="s">
        <v>225</v>
      </c>
      <c r="IR189" s="217" t="s">
        <v>225</v>
      </c>
      <c r="IS189" s="217" t="s">
        <v>225</v>
      </c>
      <c r="IT189" s="217" t="s">
        <v>225</v>
      </c>
      <c r="IU189" s="217" t="s">
        <v>225</v>
      </c>
      <c r="IV189" s="217" t="s">
        <v>225</v>
      </c>
    </row>
    <row r="190" spans="1:256">
      <c r="A190" s="218" t="s">
        <v>283</v>
      </c>
      <c r="B190" s="218" t="s">
        <v>283</v>
      </c>
      <c r="C190" s="218" t="s">
        <v>283</v>
      </c>
      <c r="D190" s="218" t="s">
        <v>283</v>
      </c>
      <c r="E190" s="218" t="s">
        <v>283</v>
      </c>
      <c r="F190" s="218" t="s">
        <v>283</v>
      </c>
      <c r="G190" s="218" t="s">
        <v>283</v>
      </c>
      <c r="H190" s="218" t="s">
        <v>283</v>
      </c>
      <c r="I190" s="218" t="s">
        <v>283</v>
      </c>
      <c r="J190" s="218" t="s">
        <v>283</v>
      </c>
      <c r="K190" s="218" t="s">
        <v>283</v>
      </c>
      <c r="L190" s="218" t="s">
        <v>283</v>
      </c>
      <c r="M190" s="218" t="s">
        <v>283</v>
      </c>
      <c r="N190" s="218" t="s">
        <v>283</v>
      </c>
      <c r="O190" s="218" t="s">
        <v>283</v>
      </c>
      <c r="P190" s="218" t="s">
        <v>283</v>
      </c>
      <c r="Q190" s="218" t="s">
        <v>283</v>
      </c>
      <c r="R190" s="218" t="s">
        <v>283</v>
      </c>
      <c r="S190" s="218" t="s">
        <v>283</v>
      </c>
      <c r="T190" s="218" t="s">
        <v>283</v>
      </c>
      <c r="U190" s="218" t="s">
        <v>283</v>
      </c>
      <c r="V190" s="218" t="s">
        <v>283</v>
      </c>
      <c r="W190" s="218" t="s">
        <v>283</v>
      </c>
      <c r="X190" s="218" t="s">
        <v>283</v>
      </c>
      <c r="Y190" s="218" t="s">
        <v>283</v>
      </c>
      <c r="Z190" s="218" t="s">
        <v>283</v>
      </c>
      <c r="AA190" s="218" t="s">
        <v>283</v>
      </c>
      <c r="AB190" s="218" t="s">
        <v>283</v>
      </c>
      <c r="AC190" s="218" t="s">
        <v>283</v>
      </c>
      <c r="AD190" s="218" t="s">
        <v>283</v>
      </c>
      <c r="AE190" s="218" t="s">
        <v>283</v>
      </c>
      <c r="AF190" s="218" t="s">
        <v>283</v>
      </c>
      <c r="AG190" s="218" t="s">
        <v>283</v>
      </c>
      <c r="AH190" s="218" t="s">
        <v>283</v>
      </c>
      <c r="AI190" s="218" t="s">
        <v>283</v>
      </c>
      <c r="AJ190" s="218" t="s">
        <v>283</v>
      </c>
      <c r="AK190" s="218" t="s">
        <v>283</v>
      </c>
      <c r="AL190" s="218" t="s">
        <v>283</v>
      </c>
      <c r="AM190" s="218" t="s">
        <v>283</v>
      </c>
      <c r="AN190" s="218" t="s">
        <v>283</v>
      </c>
      <c r="AO190" s="218" t="s">
        <v>283</v>
      </c>
      <c r="AP190" s="218" t="s">
        <v>283</v>
      </c>
      <c r="AQ190" s="218" t="s">
        <v>283</v>
      </c>
      <c r="AR190" s="218" t="s">
        <v>283</v>
      </c>
      <c r="AS190" s="218" t="s">
        <v>283</v>
      </c>
      <c r="AT190" s="218" t="s">
        <v>283</v>
      </c>
      <c r="AU190" s="218" t="s">
        <v>283</v>
      </c>
      <c r="AV190" s="218" t="s">
        <v>283</v>
      </c>
      <c r="AW190" s="218" t="s">
        <v>283</v>
      </c>
      <c r="AX190" s="218" t="s">
        <v>283</v>
      </c>
      <c r="AY190" s="218" t="s">
        <v>283</v>
      </c>
      <c r="AZ190" s="218" t="s">
        <v>283</v>
      </c>
      <c r="BA190" s="218" t="s">
        <v>283</v>
      </c>
      <c r="BB190" s="218" t="s">
        <v>283</v>
      </c>
      <c r="BC190" s="218" t="s">
        <v>283</v>
      </c>
      <c r="BD190" s="218" t="s">
        <v>283</v>
      </c>
      <c r="BE190" s="218" t="s">
        <v>283</v>
      </c>
      <c r="BF190" s="218" t="s">
        <v>283</v>
      </c>
      <c r="BG190" s="218" t="s">
        <v>283</v>
      </c>
      <c r="BH190" s="218" t="s">
        <v>283</v>
      </c>
      <c r="BI190" s="218" t="s">
        <v>283</v>
      </c>
      <c r="BJ190" s="218" t="s">
        <v>283</v>
      </c>
      <c r="BK190" s="218" t="s">
        <v>283</v>
      </c>
      <c r="BL190" s="218" t="s">
        <v>283</v>
      </c>
      <c r="BM190" s="218" t="s">
        <v>283</v>
      </c>
      <c r="BN190" s="218" t="s">
        <v>283</v>
      </c>
      <c r="BO190" s="218" t="s">
        <v>283</v>
      </c>
      <c r="BP190" s="218" t="s">
        <v>283</v>
      </c>
      <c r="BQ190" s="218" t="s">
        <v>283</v>
      </c>
      <c r="BR190" s="218" t="s">
        <v>283</v>
      </c>
      <c r="BS190" s="218" t="s">
        <v>283</v>
      </c>
      <c r="BT190" s="218" t="s">
        <v>283</v>
      </c>
      <c r="BU190" s="218" t="s">
        <v>283</v>
      </c>
      <c r="BV190" s="218" t="s">
        <v>283</v>
      </c>
      <c r="BW190" s="218" t="s">
        <v>283</v>
      </c>
      <c r="BX190" s="218" t="s">
        <v>283</v>
      </c>
      <c r="BY190" s="218" t="s">
        <v>283</v>
      </c>
      <c r="BZ190" s="218" t="s">
        <v>283</v>
      </c>
      <c r="CA190" s="218" t="s">
        <v>283</v>
      </c>
      <c r="CB190" s="218" t="s">
        <v>283</v>
      </c>
      <c r="CC190" s="218" t="s">
        <v>283</v>
      </c>
      <c r="CD190" s="218" t="s">
        <v>283</v>
      </c>
      <c r="CE190" s="218" t="s">
        <v>283</v>
      </c>
      <c r="CF190" s="218" t="s">
        <v>283</v>
      </c>
      <c r="CG190" s="218" t="s">
        <v>283</v>
      </c>
      <c r="CH190" s="218" t="s">
        <v>283</v>
      </c>
      <c r="CI190" s="218" t="s">
        <v>283</v>
      </c>
      <c r="CJ190" s="218" t="s">
        <v>283</v>
      </c>
      <c r="CK190" s="218" t="s">
        <v>283</v>
      </c>
      <c r="CL190" s="218" t="s">
        <v>283</v>
      </c>
      <c r="CM190" s="218" t="s">
        <v>283</v>
      </c>
      <c r="CN190" s="218" t="s">
        <v>283</v>
      </c>
      <c r="CO190" s="218" t="s">
        <v>283</v>
      </c>
      <c r="CP190" s="218" t="s">
        <v>283</v>
      </c>
      <c r="CQ190" s="218" t="s">
        <v>283</v>
      </c>
      <c r="CR190" s="218" t="s">
        <v>283</v>
      </c>
      <c r="CS190" s="218" t="s">
        <v>283</v>
      </c>
      <c r="CT190" s="218" t="s">
        <v>283</v>
      </c>
      <c r="CU190" s="218" t="s">
        <v>283</v>
      </c>
      <c r="CV190" s="218" t="s">
        <v>283</v>
      </c>
      <c r="CW190" s="218" t="s">
        <v>283</v>
      </c>
      <c r="CX190" s="218" t="s">
        <v>283</v>
      </c>
      <c r="CY190" s="218" t="s">
        <v>283</v>
      </c>
      <c r="CZ190" s="218" t="s">
        <v>283</v>
      </c>
      <c r="DA190" s="218" t="s">
        <v>283</v>
      </c>
      <c r="DB190" s="218" t="s">
        <v>283</v>
      </c>
      <c r="DC190" s="218" t="s">
        <v>283</v>
      </c>
      <c r="DD190" s="218" t="s">
        <v>283</v>
      </c>
      <c r="DE190" s="218" t="s">
        <v>283</v>
      </c>
      <c r="DF190" s="218" t="s">
        <v>283</v>
      </c>
      <c r="DG190" s="218" t="s">
        <v>283</v>
      </c>
      <c r="DH190" s="218" t="s">
        <v>283</v>
      </c>
      <c r="DI190" s="218" t="s">
        <v>283</v>
      </c>
      <c r="DJ190" s="218" t="s">
        <v>283</v>
      </c>
      <c r="DK190" s="218" t="s">
        <v>283</v>
      </c>
      <c r="DL190" s="218" t="s">
        <v>283</v>
      </c>
      <c r="DM190" s="218" t="s">
        <v>283</v>
      </c>
      <c r="DN190" s="218" t="s">
        <v>283</v>
      </c>
      <c r="DO190" s="218" t="s">
        <v>283</v>
      </c>
      <c r="DP190" s="218" t="s">
        <v>283</v>
      </c>
      <c r="DQ190" s="218" t="s">
        <v>283</v>
      </c>
      <c r="DR190" s="218" t="s">
        <v>283</v>
      </c>
      <c r="DS190" s="218" t="s">
        <v>283</v>
      </c>
      <c r="DT190" s="218" t="s">
        <v>283</v>
      </c>
      <c r="DU190" s="218" t="s">
        <v>283</v>
      </c>
      <c r="DV190" s="218" t="s">
        <v>283</v>
      </c>
      <c r="DW190" s="218" t="s">
        <v>283</v>
      </c>
      <c r="DX190" s="218" t="s">
        <v>283</v>
      </c>
      <c r="DY190" s="218" t="s">
        <v>283</v>
      </c>
      <c r="DZ190" s="218" t="s">
        <v>283</v>
      </c>
      <c r="EA190" s="218" t="s">
        <v>283</v>
      </c>
      <c r="EB190" s="218" t="s">
        <v>283</v>
      </c>
      <c r="EC190" s="218" t="s">
        <v>283</v>
      </c>
      <c r="ED190" s="218" t="s">
        <v>283</v>
      </c>
      <c r="EE190" s="218" t="s">
        <v>283</v>
      </c>
      <c r="EF190" s="218" t="s">
        <v>283</v>
      </c>
      <c r="EG190" s="218" t="s">
        <v>283</v>
      </c>
      <c r="EH190" s="218" t="s">
        <v>283</v>
      </c>
      <c r="EI190" s="218" t="s">
        <v>283</v>
      </c>
      <c r="EJ190" s="218" t="s">
        <v>283</v>
      </c>
      <c r="EK190" s="218" t="s">
        <v>283</v>
      </c>
      <c r="EL190" s="218" t="s">
        <v>283</v>
      </c>
      <c r="EM190" s="218" t="s">
        <v>283</v>
      </c>
      <c r="EN190" s="218" t="s">
        <v>283</v>
      </c>
      <c r="EO190" s="218" t="s">
        <v>283</v>
      </c>
      <c r="EP190" s="218" t="s">
        <v>283</v>
      </c>
      <c r="EQ190" s="218" t="s">
        <v>283</v>
      </c>
      <c r="ER190" s="218" t="s">
        <v>283</v>
      </c>
      <c r="ES190" s="218" t="s">
        <v>283</v>
      </c>
      <c r="ET190" s="218" t="s">
        <v>283</v>
      </c>
      <c r="EU190" s="218" t="s">
        <v>283</v>
      </c>
      <c r="EV190" s="218" t="s">
        <v>283</v>
      </c>
      <c r="EW190" s="218" t="s">
        <v>283</v>
      </c>
      <c r="EX190" s="218" t="s">
        <v>283</v>
      </c>
      <c r="EY190" s="218" t="s">
        <v>283</v>
      </c>
      <c r="EZ190" s="218" t="s">
        <v>283</v>
      </c>
      <c r="FA190" s="218" t="s">
        <v>283</v>
      </c>
      <c r="FB190" s="218" t="s">
        <v>283</v>
      </c>
      <c r="FC190" s="218" t="s">
        <v>283</v>
      </c>
      <c r="FD190" s="218" t="s">
        <v>283</v>
      </c>
      <c r="FE190" s="218" t="s">
        <v>283</v>
      </c>
      <c r="FF190" s="218" t="s">
        <v>283</v>
      </c>
      <c r="FG190" s="218" t="s">
        <v>283</v>
      </c>
      <c r="FH190" s="218" t="s">
        <v>283</v>
      </c>
      <c r="FI190" s="218" t="s">
        <v>283</v>
      </c>
      <c r="FJ190" s="218" t="s">
        <v>283</v>
      </c>
      <c r="FK190" s="218" t="s">
        <v>283</v>
      </c>
      <c r="FL190" s="218" t="s">
        <v>283</v>
      </c>
      <c r="FM190" s="218" t="s">
        <v>283</v>
      </c>
      <c r="FN190" s="218" t="s">
        <v>283</v>
      </c>
      <c r="FO190" s="218" t="s">
        <v>283</v>
      </c>
      <c r="FP190" s="218" t="s">
        <v>283</v>
      </c>
      <c r="FQ190" s="218" t="s">
        <v>283</v>
      </c>
      <c r="FR190" s="218" t="s">
        <v>283</v>
      </c>
      <c r="FS190" s="218" t="s">
        <v>283</v>
      </c>
      <c r="FT190" s="218" t="s">
        <v>283</v>
      </c>
      <c r="FU190" s="218" t="s">
        <v>283</v>
      </c>
      <c r="FV190" s="218" t="s">
        <v>283</v>
      </c>
      <c r="FW190" s="218" t="s">
        <v>283</v>
      </c>
      <c r="FX190" s="218" t="s">
        <v>283</v>
      </c>
      <c r="FY190" s="218" t="s">
        <v>283</v>
      </c>
      <c r="FZ190" s="218" t="s">
        <v>283</v>
      </c>
      <c r="GA190" s="218" t="s">
        <v>283</v>
      </c>
      <c r="GB190" s="218" t="s">
        <v>283</v>
      </c>
      <c r="GC190" s="218" t="s">
        <v>283</v>
      </c>
      <c r="GD190" s="218" t="s">
        <v>283</v>
      </c>
      <c r="GE190" s="218" t="s">
        <v>283</v>
      </c>
      <c r="GF190" s="218" t="s">
        <v>283</v>
      </c>
      <c r="GG190" s="218" t="s">
        <v>283</v>
      </c>
      <c r="GH190" s="218" t="s">
        <v>283</v>
      </c>
      <c r="GI190" s="218" t="s">
        <v>283</v>
      </c>
      <c r="GJ190" s="218" t="s">
        <v>283</v>
      </c>
      <c r="GK190" s="218" t="s">
        <v>283</v>
      </c>
      <c r="GL190" s="218" t="s">
        <v>283</v>
      </c>
      <c r="GM190" s="218" t="s">
        <v>283</v>
      </c>
      <c r="GN190" s="218" t="s">
        <v>283</v>
      </c>
      <c r="GO190" s="218" t="s">
        <v>283</v>
      </c>
      <c r="GP190" s="218" t="s">
        <v>283</v>
      </c>
      <c r="GQ190" s="218" t="s">
        <v>283</v>
      </c>
      <c r="GR190" s="218" t="s">
        <v>283</v>
      </c>
      <c r="GS190" s="218" t="s">
        <v>283</v>
      </c>
      <c r="GT190" s="218" t="s">
        <v>283</v>
      </c>
      <c r="GU190" s="218" t="s">
        <v>283</v>
      </c>
      <c r="GV190" s="218" t="s">
        <v>283</v>
      </c>
      <c r="GW190" s="218" t="s">
        <v>283</v>
      </c>
      <c r="GX190" s="218" t="s">
        <v>283</v>
      </c>
      <c r="GY190" s="218" t="s">
        <v>283</v>
      </c>
      <c r="GZ190" s="218" t="s">
        <v>283</v>
      </c>
      <c r="HA190" s="218" t="s">
        <v>283</v>
      </c>
      <c r="HB190" s="218" t="s">
        <v>283</v>
      </c>
      <c r="HC190" s="218" t="s">
        <v>283</v>
      </c>
      <c r="HD190" s="218" t="s">
        <v>283</v>
      </c>
      <c r="HE190" s="218" t="s">
        <v>283</v>
      </c>
      <c r="HF190" s="218" t="s">
        <v>283</v>
      </c>
      <c r="HG190" s="218" t="s">
        <v>283</v>
      </c>
      <c r="HH190" s="218" t="s">
        <v>283</v>
      </c>
      <c r="HI190" s="218" t="s">
        <v>283</v>
      </c>
      <c r="HJ190" s="218" t="s">
        <v>283</v>
      </c>
      <c r="HK190" s="218" t="s">
        <v>283</v>
      </c>
      <c r="HL190" s="218" t="s">
        <v>283</v>
      </c>
      <c r="HM190" s="218" t="s">
        <v>283</v>
      </c>
      <c r="HN190" s="218" t="s">
        <v>283</v>
      </c>
      <c r="HO190" s="218" t="s">
        <v>283</v>
      </c>
      <c r="HP190" s="218" t="s">
        <v>283</v>
      </c>
      <c r="HQ190" s="218" t="s">
        <v>283</v>
      </c>
      <c r="HR190" s="218" t="s">
        <v>283</v>
      </c>
      <c r="HS190" s="218" t="s">
        <v>283</v>
      </c>
      <c r="HT190" s="218" t="s">
        <v>283</v>
      </c>
      <c r="HU190" s="218" t="s">
        <v>283</v>
      </c>
      <c r="HV190" s="218" t="s">
        <v>283</v>
      </c>
      <c r="HW190" s="218" t="s">
        <v>283</v>
      </c>
      <c r="HX190" s="218" t="s">
        <v>283</v>
      </c>
      <c r="HY190" s="218" t="s">
        <v>283</v>
      </c>
      <c r="HZ190" s="218" t="s">
        <v>283</v>
      </c>
      <c r="IA190" s="218" t="s">
        <v>283</v>
      </c>
      <c r="IB190" s="218" t="s">
        <v>283</v>
      </c>
      <c r="IC190" s="218" t="s">
        <v>283</v>
      </c>
      <c r="ID190" s="218" t="s">
        <v>283</v>
      </c>
      <c r="IE190" s="218" t="s">
        <v>283</v>
      </c>
      <c r="IF190" s="218" t="s">
        <v>283</v>
      </c>
      <c r="IG190" s="218" t="s">
        <v>283</v>
      </c>
      <c r="IH190" s="218" t="s">
        <v>283</v>
      </c>
      <c r="II190" s="218" t="s">
        <v>283</v>
      </c>
      <c r="IJ190" s="218" t="s">
        <v>283</v>
      </c>
      <c r="IK190" s="218" t="s">
        <v>283</v>
      </c>
      <c r="IL190" s="218" t="s">
        <v>283</v>
      </c>
      <c r="IM190" s="218" t="s">
        <v>283</v>
      </c>
      <c r="IN190" s="218" t="s">
        <v>283</v>
      </c>
      <c r="IO190" s="218" t="s">
        <v>283</v>
      </c>
      <c r="IP190" s="218" t="s">
        <v>283</v>
      </c>
      <c r="IQ190" s="218" t="s">
        <v>283</v>
      </c>
      <c r="IR190" s="218" t="s">
        <v>283</v>
      </c>
      <c r="IS190" s="218" t="s">
        <v>283</v>
      </c>
      <c r="IT190" s="218" t="s">
        <v>283</v>
      </c>
      <c r="IU190" s="218" t="s">
        <v>283</v>
      </c>
      <c r="IV190" s="218" t="s">
        <v>283</v>
      </c>
    </row>
    <row r="191" spans="1:256">
      <c r="A191" s="219"/>
      <c r="B191" s="219"/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19"/>
      <c r="AK191" s="219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19"/>
      <c r="AY191" s="219"/>
      <c r="AZ191" s="219"/>
      <c r="BA191" s="219"/>
      <c r="BB191" s="219"/>
      <c r="BC191" s="219"/>
      <c r="BD191" s="219"/>
      <c r="BE191" s="219"/>
      <c r="BF191" s="219"/>
      <c r="BG191" s="219"/>
      <c r="BH191" s="219"/>
      <c r="BI191" s="219"/>
      <c r="BJ191" s="219"/>
      <c r="BK191" s="219"/>
      <c r="BL191" s="219"/>
      <c r="BM191" s="219"/>
      <c r="BN191" s="219"/>
      <c r="BO191" s="219"/>
      <c r="BP191" s="219"/>
      <c r="BQ191" s="219"/>
      <c r="BR191" s="219"/>
      <c r="BS191" s="219"/>
      <c r="BT191" s="219"/>
      <c r="BU191" s="219"/>
      <c r="BV191" s="219"/>
      <c r="BW191" s="219"/>
      <c r="BX191" s="219"/>
      <c r="BY191" s="219"/>
      <c r="BZ191" s="219"/>
      <c r="CA191" s="219"/>
      <c r="CB191" s="219"/>
      <c r="CC191" s="219"/>
      <c r="CD191" s="219"/>
      <c r="CE191" s="219"/>
      <c r="CF191" s="219"/>
      <c r="CG191" s="219"/>
      <c r="CH191" s="219"/>
      <c r="CI191" s="219"/>
      <c r="CJ191" s="219"/>
      <c r="CK191" s="219"/>
      <c r="CL191" s="219"/>
      <c r="CM191" s="219"/>
      <c r="CN191" s="219"/>
      <c r="CO191" s="219"/>
      <c r="CP191" s="219"/>
      <c r="CQ191" s="219"/>
      <c r="CR191" s="219"/>
      <c r="CS191" s="219"/>
      <c r="CT191" s="219"/>
      <c r="CU191" s="219"/>
      <c r="CV191" s="219"/>
      <c r="CW191" s="219"/>
      <c r="CX191" s="219"/>
      <c r="CY191" s="219"/>
      <c r="CZ191" s="219"/>
      <c r="DA191" s="219"/>
      <c r="DB191" s="219"/>
      <c r="DC191" s="219"/>
      <c r="DD191" s="219"/>
      <c r="DE191" s="219"/>
      <c r="DF191" s="219"/>
      <c r="DG191" s="219"/>
      <c r="DH191" s="219"/>
      <c r="DI191" s="219"/>
      <c r="DJ191" s="219"/>
      <c r="DK191" s="219"/>
      <c r="DL191" s="219"/>
      <c r="DM191" s="219"/>
      <c r="DN191" s="219"/>
      <c r="DO191" s="219"/>
      <c r="DP191" s="219"/>
      <c r="DQ191" s="219"/>
      <c r="DR191" s="219"/>
      <c r="DS191" s="219"/>
      <c r="DT191" s="219"/>
      <c r="DU191" s="219"/>
      <c r="DV191" s="219"/>
      <c r="DW191" s="219"/>
      <c r="DX191" s="219"/>
      <c r="DY191" s="219"/>
      <c r="DZ191" s="219"/>
      <c r="EA191" s="219"/>
      <c r="EB191" s="219"/>
      <c r="EC191" s="219"/>
      <c r="ED191" s="219"/>
      <c r="EE191" s="219"/>
      <c r="EF191" s="219"/>
      <c r="EG191" s="219"/>
      <c r="EH191" s="219"/>
      <c r="EI191" s="219"/>
      <c r="EJ191" s="219"/>
      <c r="EK191" s="219"/>
      <c r="EL191" s="219"/>
      <c r="EM191" s="219"/>
      <c r="EN191" s="219"/>
      <c r="EO191" s="219"/>
      <c r="EP191" s="219"/>
      <c r="EQ191" s="219"/>
      <c r="ER191" s="219"/>
      <c r="ES191" s="219"/>
      <c r="ET191" s="219"/>
      <c r="EU191" s="219"/>
      <c r="EV191" s="219"/>
      <c r="EW191" s="219"/>
      <c r="EX191" s="219"/>
      <c r="EY191" s="219"/>
      <c r="EZ191" s="219"/>
      <c r="FA191" s="219"/>
      <c r="FB191" s="219"/>
      <c r="FC191" s="219"/>
      <c r="FD191" s="219"/>
      <c r="FE191" s="219"/>
      <c r="FF191" s="219"/>
      <c r="FG191" s="219"/>
      <c r="FH191" s="219"/>
      <c r="FI191" s="219"/>
      <c r="FJ191" s="219"/>
      <c r="FK191" s="219"/>
      <c r="FL191" s="219"/>
      <c r="FM191" s="219"/>
      <c r="FN191" s="219"/>
      <c r="FO191" s="219"/>
      <c r="FP191" s="219"/>
      <c r="FQ191" s="219"/>
      <c r="FR191" s="219"/>
      <c r="FS191" s="219"/>
      <c r="FT191" s="219"/>
      <c r="FU191" s="219"/>
      <c r="FV191" s="219"/>
      <c r="FW191" s="219"/>
      <c r="FX191" s="219"/>
      <c r="FY191" s="219"/>
      <c r="FZ191" s="219"/>
      <c r="GA191" s="219"/>
      <c r="GB191" s="219"/>
      <c r="GC191" s="219"/>
      <c r="GD191" s="219"/>
      <c r="GE191" s="219"/>
      <c r="GF191" s="219"/>
      <c r="GG191" s="219"/>
      <c r="GH191" s="219"/>
      <c r="GI191" s="219"/>
      <c r="GJ191" s="219"/>
      <c r="GK191" s="219"/>
      <c r="GL191" s="219"/>
      <c r="GM191" s="219"/>
      <c r="GN191" s="219"/>
      <c r="GO191" s="219"/>
      <c r="GP191" s="219"/>
      <c r="GQ191" s="219"/>
      <c r="GR191" s="219"/>
      <c r="GS191" s="219"/>
      <c r="GT191" s="219"/>
      <c r="GU191" s="219"/>
      <c r="GV191" s="219"/>
      <c r="GW191" s="219"/>
      <c r="GX191" s="219"/>
      <c r="GY191" s="219"/>
      <c r="GZ191" s="219"/>
      <c r="HA191" s="219"/>
      <c r="HB191" s="219"/>
      <c r="HC191" s="219"/>
      <c r="HD191" s="219"/>
      <c r="HE191" s="219"/>
      <c r="HF191" s="219"/>
      <c r="HG191" s="219"/>
      <c r="HH191" s="219"/>
      <c r="HI191" s="219"/>
      <c r="HJ191" s="219"/>
      <c r="HK191" s="219"/>
      <c r="HL191" s="219"/>
      <c r="HM191" s="219"/>
      <c r="HN191" s="219"/>
      <c r="HO191" s="219"/>
      <c r="HP191" s="219"/>
      <c r="HQ191" s="219"/>
      <c r="HR191" s="219"/>
      <c r="HS191" s="219"/>
      <c r="HT191" s="219"/>
      <c r="HU191" s="219"/>
      <c r="HV191" s="219"/>
      <c r="HW191" s="219"/>
      <c r="HX191" s="219"/>
      <c r="HY191" s="219"/>
      <c r="HZ191" s="219"/>
      <c r="IA191" s="219"/>
      <c r="IB191" s="219"/>
      <c r="IC191" s="219"/>
      <c r="ID191" s="219"/>
      <c r="IE191" s="219"/>
      <c r="IF191" s="219"/>
      <c r="IG191" s="219"/>
      <c r="IH191" s="219"/>
      <c r="II191" s="219"/>
      <c r="IJ191" s="219"/>
      <c r="IK191" s="219"/>
      <c r="IL191" s="219"/>
      <c r="IM191" s="219"/>
      <c r="IN191" s="219"/>
      <c r="IO191" s="219"/>
      <c r="IP191" s="219"/>
      <c r="IQ191" s="219"/>
      <c r="IR191" s="219"/>
      <c r="IS191" s="219"/>
      <c r="IT191" s="219"/>
      <c r="IU191" s="219"/>
      <c r="IV191" s="219"/>
    </row>
    <row r="192" spans="1:256">
      <c r="A192" s="219"/>
      <c r="B192" s="219"/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19"/>
      <c r="AK192" s="219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19"/>
      <c r="AY192" s="219"/>
      <c r="AZ192" s="219"/>
      <c r="BA192" s="219"/>
      <c r="BB192" s="219"/>
      <c r="BC192" s="219"/>
      <c r="BD192" s="219"/>
      <c r="BE192" s="219"/>
      <c r="BF192" s="219"/>
      <c r="BG192" s="219"/>
      <c r="BH192" s="219"/>
      <c r="BI192" s="219"/>
      <c r="BJ192" s="219"/>
      <c r="BK192" s="219"/>
      <c r="BL192" s="219"/>
      <c r="BM192" s="219"/>
      <c r="BN192" s="219"/>
      <c r="BO192" s="219"/>
      <c r="BP192" s="219"/>
      <c r="BQ192" s="219"/>
      <c r="BR192" s="219"/>
      <c r="BS192" s="219"/>
      <c r="BT192" s="219"/>
      <c r="BU192" s="219"/>
      <c r="BV192" s="219"/>
      <c r="BW192" s="219"/>
      <c r="BX192" s="219"/>
      <c r="BY192" s="219"/>
      <c r="BZ192" s="219"/>
      <c r="CA192" s="219"/>
      <c r="CB192" s="219"/>
      <c r="CC192" s="219"/>
      <c r="CD192" s="219"/>
      <c r="CE192" s="219"/>
      <c r="CF192" s="219"/>
      <c r="CG192" s="219"/>
      <c r="CH192" s="219"/>
      <c r="CI192" s="219"/>
      <c r="CJ192" s="219"/>
      <c r="CK192" s="219"/>
      <c r="CL192" s="219"/>
      <c r="CM192" s="219"/>
      <c r="CN192" s="219"/>
      <c r="CO192" s="219"/>
      <c r="CP192" s="219"/>
      <c r="CQ192" s="219"/>
      <c r="CR192" s="219"/>
      <c r="CS192" s="219"/>
      <c r="CT192" s="219"/>
      <c r="CU192" s="219"/>
      <c r="CV192" s="219"/>
      <c r="CW192" s="219"/>
      <c r="CX192" s="219"/>
      <c r="CY192" s="219"/>
      <c r="CZ192" s="219"/>
      <c r="DA192" s="219"/>
      <c r="DB192" s="219"/>
      <c r="DC192" s="219"/>
      <c r="DD192" s="219"/>
      <c r="DE192" s="219"/>
      <c r="DF192" s="219"/>
      <c r="DG192" s="219"/>
      <c r="DH192" s="219"/>
      <c r="DI192" s="219"/>
      <c r="DJ192" s="219"/>
      <c r="DK192" s="219"/>
      <c r="DL192" s="219"/>
      <c r="DM192" s="219"/>
      <c r="DN192" s="219"/>
      <c r="DO192" s="219"/>
      <c r="DP192" s="219"/>
      <c r="DQ192" s="219"/>
      <c r="DR192" s="219"/>
      <c r="DS192" s="219"/>
      <c r="DT192" s="219"/>
      <c r="DU192" s="219"/>
      <c r="DV192" s="219"/>
      <c r="DW192" s="219"/>
      <c r="DX192" s="219"/>
      <c r="DY192" s="219"/>
      <c r="DZ192" s="219"/>
      <c r="EA192" s="219"/>
      <c r="EB192" s="219"/>
      <c r="EC192" s="219"/>
      <c r="ED192" s="219"/>
      <c r="EE192" s="219"/>
      <c r="EF192" s="219"/>
      <c r="EG192" s="219"/>
      <c r="EH192" s="219"/>
      <c r="EI192" s="219"/>
      <c r="EJ192" s="219"/>
      <c r="EK192" s="219"/>
      <c r="EL192" s="219"/>
      <c r="EM192" s="219"/>
      <c r="EN192" s="219"/>
      <c r="EO192" s="219"/>
      <c r="EP192" s="219"/>
      <c r="EQ192" s="219"/>
      <c r="ER192" s="219"/>
      <c r="ES192" s="219"/>
      <c r="ET192" s="219"/>
      <c r="EU192" s="219"/>
      <c r="EV192" s="219"/>
      <c r="EW192" s="219"/>
      <c r="EX192" s="219"/>
      <c r="EY192" s="219"/>
      <c r="EZ192" s="219"/>
      <c r="FA192" s="219"/>
      <c r="FB192" s="219"/>
      <c r="FC192" s="219"/>
      <c r="FD192" s="219"/>
      <c r="FE192" s="219"/>
      <c r="FF192" s="219"/>
      <c r="FG192" s="219"/>
      <c r="FH192" s="219"/>
      <c r="FI192" s="219"/>
      <c r="FJ192" s="219"/>
      <c r="FK192" s="219"/>
      <c r="FL192" s="219"/>
      <c r="FM192" s="219"/>
      <c r="FN192" s="219"/>
      <c r="FO192" s="219"/>
      <c r="FP192" s="219"/>
      <c r="FQ192" s="219"/>
      <c r="FR192" s="219"/>
      <c r="FS192" s="219"/>
      <c r="FT192" s="219"/>
      <c r="FU192" s="219"/>
      <c r="FV192" s="219"/>
      <c r="FW192" s="219"/>
      <c r="FX192" s="219"/>
      <c r="FY192" s="219"/>
      <c r="FZ192" s="219"/>
      <c r="GA192" s="219"/>
      <c r="GB192" s="219"/>
      <c r="GC192" s="219"/>
      <c r="GD192" s="219"/>
      <c r="GE192" s="219"/>
      <c r="GF192" s="219"/>
      <c r="GG192" s="219"/>
      <c r="GH192" s="219"/>
      <c r="GI192" s="219"/>
      <c r="GJ192" s="219"/>
      <c r="GK192" s="219"/>
      <c r="GL192" s="219"/>
      <c r="GM192" s="219"/>
      <c r="GN192" s="219"/>
      <c r="GO192" s="219"/>
      <c r="GP192" s="219"/>
      <c r="GQ192" s="219"/>
      <c r="GR192" s="219"/>
      <c r="GS192" s="219"/>
      <c r="GT192" s="219"/>
      <c r="GU192" s="219"/>
      <c r="GV192" s="219"/>
      <c r="GW192" s="219"/>
      <c r="GX192" s="219"/>
      <c r="GY192" s="219"/>
      <c r="GZ192" s="219"/>
      <c r="HA192" s="219"/>
      <c r="HB192" s="219"/>
      <c r="HC192" s="219"/>
      <c r="HD192" s="219"/>
      <c r="HE192" s="219"/>
      <c r="HF192" s="219"/>
      <c r="HG192" s="219"/>
      <c r="HH192" s="219"/>
      <c r="HI192" s="219"/>
      <c r="HJ192" s="219"/>
      <c r="HK192" s="219"/>
      <c r="HL192" s="219"/>
      <c r="HM192" s="219"/>
      <c r="HN192" s="219"/>
      <c r="HO192" s="219"/>
      <c r="HP192" s="219"/>
      <c r="HQ192" s="219"/>
      <c r="HR192" s="219"/>
      <c r="HS192" s="219"/>
      <c r="HT192" s="219"/>
      <c r="HU192" s="219"/>
      <c r="HV192" s="219"/>
      <c r="HW192" s="219"/>
      <c r="HX192" s="219"/>
      <c r="HY192" s="219"/>
      <c r="HZ192" s="219"/>
      <c r="IA192" s="219"/>
      <c r="IB192" s="219"/>
      <c r="IC192" s="219"/>
      <c r="ID192" s="219"/>
      <c r="IE192" s="219"/>
      <c r="IF192" s="219"/>
      <c r="IG192" s="219"/>
      <c r="IH192" s="219"/>
      <c r="II192" s="219"/>
      <c r="IJ192" s="219"/>
      <c r="IK192" s="219"/>
      <c r="IL192" s="219"/>
      <c r="IM192" s="219"/>
      <c r="IN192" s="219"/>
      <c r="IO192" s="219"/>
      <c r="IP192" s="219"/>
      <c r="IQ192" s="219"/>
      <c r="IR192" s="219"/>
      <c r="IS192" s="219"/>
      <c r="IT192" s="219"/>
      <c r="IU192" s="219"/>
      <c r="IV192" s="219"/>
    </row>
    <row r="193" spans="1:256">
      <c r="A193" s="219"/>
      <c r="B193" s="219"/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  <c r="AD193" s="219"/>
      <c r="AE193" s="219"/>
      <c r="AF193" s="219"/>
      <c r="AG193" s="219"/>
      <c r="AH193" s="219"/>
      <c r="AI193" s="219"/>
      <c r="AJ193" s="219"/>
      <c r="AK193" s="219"/>
      <c r="AL193" s="219"/>
      <c r="AM193" s="219"/>
      <c r="AN193" s="219"/>
      <c r="AO193" s="219"/>
      <c r="AP193" s="219"/>
      <c r="AQ193" s="219"/>
      <c r="AR193" s="219"/>
      <c r="AS193" s="219"/>
      <c r="AT193" s="219"/>
      <c r="AU193" s="219"/>
      <c r="AV193" s="219"/>
      <c r="AW193" s="219"/>
      <c r="AX193" s="219"/>
      <c r="AY193" s="219"/>
      <c r="AZ193" s="219"/>
      <c r="BA193" s="219"/>
      <c r="BB193" s="219"/>
      <c r="BC193" s="219"/>
      <c r="BD193" s="219"/>
      <c r="BE193" s="219"/>
      <c r="BF193" s="219"/>
      <c r="BG193" s="219"/>
      <c r="BH193" s="219"/>
      <c r="BI193" s="219"/>
      <c r="BJ193" s="219"/>
      <c r="BK193" s="219"/>
      <c r="BL193" s="219"/>
      <c r="BM193" s="219"/>
      <c r="BN193" s="219"/>
      <c r="BO193" s="219"/>
      <c r="BP193" s="219"/>
      <c r="BQ193" s="219"/>
      <c r="BR193" s="219"/>
      <c r="BS193" s="219"/>
      <c r="BT193" s="219"/>
      <c r="BU193" s="219"/>
      <c r="BV193" s="219"/>
      <c r="BW193" s="219"/>
      <c r="BX193" s="219"/>
      <c r="BY193" s="219"/>
      <c r="BZ193" s="219"/>
      <c r="CA193" s="219"/>
      <c r="CB193" s="219"/>
      <c r="CC193" s="219"/>
      <c r="CD193" s="219"/>
      <c r="CE193" s="219"/>
      <c r="CF193" s="219"/>
      <c r="CG193" s="219"/>
      <c r="CH193" s="219"/>
      <c r="CI193" s="219"/>
      <c r="CJ193" s="219"/>
      <c r="CK193" s="219"/>
      <c r="CL193" s="219"/>
      <c r="CM193" s="219"/>
      <c r="CN193" s="219"/>
      <c r="CO193" s="219"/>
      <c r="CP193" s="219"/>
      <c r="CQ193" s="219"/>
      <c r="CR193" s="219"/>
      <c r="CS193" s="219"/>
      <c r="CT193" s="219"/>
      <c r="CU193" s="219"/>
      <c r="CV193" s="219"/>
      <c r="CW193" s="219"/>
      <c r="CX193" s="219"/>
      <c r="CY193" s="219"/>
      <c r="CZ193" s="219"/>
      <c r="DA193" s="219"/>
      <c r="DB193" s="219"/>
      <c r="DC193" s="219"/>
      <c r="DD193" s="219"/>
      <c r="DE193" s="219"/>
      <c r="DF193" s="219"/>
      <c r="DG193" s="219"/>
      <c r="DH193" s="219"/>
      <c r="DI193" s="219"/>
      <c r="DJ193" s="219"/>
      <c r="DK193" s="219"/>
      <c r="DL193" s="219"/>
      <c r="DM193" s="219"/>
      <c r="DN193" s="219"/>
      <c r="DO193" s="219"/>
      <c r="DP193" s="219"/>
      <c r="DQ193" s="219"/>
      <c r="DR193" s="219"/>
      <c r="DS193" s="219"/>
      <c r="DT193" s="219"/>
      <c r="DU193" s="219"/>
      <c r="DV193" s="219"/>
      <c r="DW193" s="219"/>
      <c r="DX193" s="219"/>
      <c r="DY193" s="219"/>
      <c r="DZ193" s="219"/>
      <c r="EA193" s="219"/>
      <c r="EB193" s="219"/>
      <c r="EC193" s="219"/>
      <c r="ED193" s="219"/>
      <c r="EE193" s="219"/>
      <c r="EF193" s="219"/>
      <c r="EG193" s="219"/>
      <c r="EH193" s="219"/>
      <c r="EI193" s="219"/>
      <c r="EJ193" s="219"/>
      <c r="EK193" s="219"/>
      <c r="EL193" s="219"/>
      <c r="EM193" s="219"/>
      <c r="EN193" s="219"/>
      <c r="EO193" s="219"/>
      <c r="EP193" s="219"/>
      <c r="EQ193" s="219"/>
      <c r="ER193" s="219"/>
      <c r="ES193" s="219"/>
      <c r="ET193" s="219"/>
      <c r="EU193" s="219"/>
      <c r="EV193" s="219"/>
      <c r="EW193" s="219"/>
      <c r="EX193" s="219"/>
      <c r="EY193" s="219"/>
      <c r="EZ193" s="219"/>
      <c r="FA193" s="219"/>
      <c r="FB193" s="219"/>
      <c r="FC193" s="219"/>
      <c r="FD193" s="219"/>
      <c r="FE193" s="219"/>
      <c r="FF193" s="219"/>
      <c r="FG193" s="219"/>
      <c r="FH193" s="219"/>
      <c r="FI193" s="219"/>
      <c r="FJ193" s="219"/>
      <c r="FK193" s="219"/>
      <c r="FL193" s="219"/>
      <c r="FM193" s="219"/>
      <c r="FN193" s="219"/>
      <c r="FO193" s="219"/>
      <c r="FP193" s="219"/>
      <c r="FQ193" s="219"/>
      <c r="FR193" s="219"/>
      <c r="FS193" s="219"/>
      <c r="FT193" s="219"/>
      <c r="FU193" s="219"/>
      <c r="FV193" s="219"/>
      <c r="FW193" s="219"/>
      <c r="FX193" s="219"/>
      <c r="FY193" s="219"/>
      <c r="FZ193" s="219"/>
      <c r="GA193" s="219"/>
      <c r="GB193" s="219"/>
      <c r="GC193" s="219"/>
      <c r="GD193" s="219"/>
      <c r="GE193" s="219"/>
      <c r="GF193" s="219"/>
      <c r="GG193" s="219"/>
      <c r="GH193" s="219"/>
      <c r="GI193" s="219"/>
      <c r="GJ193" s="219"/>
      <c r="GK193" s="219"/>
      <c r="GL193" s="219"/>
      <c r="GM193" s="219"/>
      <c r="GN193" s="219"/>
      <c r="GO193" s="219"/>
      <c r="GP193" s="219"/>
      <c r="GQ193" s="219"/>
      <c r="GR193" s="219"/>
      <c r="GS193" s="219"/>
      <c r="GT193" s="219"/>
      <c r="GU193" s="219"/>
      <c r="GV193" s="219"/>
      <c r="GW193" s="219"/>
      <c r="GX193" s="219"/>
      <c r="GY193" s="219"/>
      <c r="GZ193" s="219"/>
      <c r="HA193" s="219"/>
      <c r="HB193" s="219"/>
      <c r="HC193" s="219"/>
      <c r="HD193" s="219"/>
      <c r="HE193" s="219"/>
      <c r="HF193" s="219"/>
      <c r="HG193" s="219"/>
      <c r="HH193" s="219"/>
      <c r="HI193" s="219"/>
      <c r="HJ193" s="219"/>
      <c r="HK193" s="219"/>
      <c r="HL193" s="219"/>
      <c r="HM193" s="219"/>
      <c r="HN193" s="219"/>
      <c r="HO193" s="219"/>
      <c r="HP193" s="219"/>
      <c r="HQ193" s="219"/>
      <c r="HR193" s="219"/>
      <c r="HS193" s="219"/>
      <c r="HT193" s="219"/>
      <c r="HU193" s="219"/>
      <c r="HV193" s="219"/>
      <c r="HW193" s="219"/>
      <c r="HX193" s="219"/>
      <c r="HY193" s="219"/>
      <c r="HZ193" s="219"/>
      <c r="IA193" s="219"/>
      <c r="IB193" s="219"/>
      <c r="IC193" s="219"/>
      <c r="ID193" s="219"/>
      <c r="IE193" s="219"/>
      <c r="IF193" s="219"/>
      <c r="IG193" s="219"/>
      <c r="IH193" s="219"/>
      <c r="II193" s="219"/>
      <c r="IJ193" s="219"/>
      <c r="IK193" s="219"/>
      <c r="IL193" s="219"/>
      <c r="IM193" s="219"/>
      <c r="IN193" s="219"/>
      <c r="IO193" s="219"/>
      <c r="IP193" s="219"/>
      <c r="IQ193" s="219"/>
      <c r="IR193" s="219"/>
      <c r="IS193" s="219"/>
      <c r="IT193" s="219"/>
      <c r="IU193" s="219"/>
      <c r="IV193" s="219"/>
    </row>
    <row r="194" spans="1:256">
      <c r="A194" s="219"/>
      <c r="B194" s="219"/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  <c r="AD194" s="219"/>
      <c r="AE194" s="219"/>
      <c r="AF194" s="219"/>
      <c r="AG194" s="219"/>
      <c r="AH194" s="219"/>
      <c r="AI194" s="219"/>
      <c r="AJ194" s="219"/>
      <c r="AK194" s="219"/>
      <c r="AL194" s="219"/>
      <c r="AM194" s="219"/>
      <c r="AN194" s="219"/>
      <c r="AO194" s="219"/>
      <c r="AP194" s="219"/>
      <c r="AQ194" s="219"/>
      <c r="AR194" s="219"/>
      <c r="AS194" s="219"/>
      <c r="AT194" s="219"/>
      <c r="AU194" s="219"/>
      <c r="AV194" s="219"/>
      <c r="AW194" s="219"/>
      <c r="AX194" s="219"/>
      <c r="AY194" s="219"/>
      <c r="AZ194" s="219"/>
      <c r="BA194" s="219"/>
      <c r="BB194" s="219"/>
      <c r="BC194" s="219"/>
      <c r="BD194" s="219"/>
      <c r="BE194" s="219"/>
      <c r="BF194" s="219"/>
      <c r="BG194" s="219"/>
      <c r="BH194" s="219"/>
      <c r="BI194" s="219"/>
      <c r="BJ194" s="219"/>
      <c r="BK194" s="219"/>
      <c r="BL194" s="219"/>
      <c r="BM194" s="219"/>
      <c r="BN194" s="219"/>
      <c r="BO194" s="219"/>
      <c r="BP194" s="219"/>
      <c r="BQ194" s="219"/>
      <c r="BR194" s="219"/>
      <c r="BS194" s="219"/>
      <c r="BT194" s="219"/>
      <c r="BU194" s="219"/>
      <c r="BV194" s="219"/>
      <c r="BW194" s="219"/>
      <c r="BX194" s="219"/>
      <c r="BY194" s="219"/>
      <c r="BZ194" s="219"/>
      <c r="CA194" s="219"/>
      <c r="CB194" s="219"/>
      <c r="CC194" s="219"/>
      <c r="CD194" s="219"/>
      <c r="CE194" s="219"/>
      <c r="CF194" s="219"/>
      <c r="CG194" s="219"/>
      <c r="CH194" s="219"/>
      <c r="CI194" s="219"/>
      <c r="CJ194" s="219"/>
      <c r="CK194" s="219"/>
      <c r="CL194" s="219"/>
      <c r="CM194" s="219"/>
      <c r="CN194" s="219"/>
      <c r="CO194" s="219"/>
      <c r="CP194" s="219"/>
      <c r="CQ194" s="219"/>
      <c r="CR194" s="219"/>
      <c r="CS194" s="219"/>
      <c r="CT194" s="219"/>
      <c r="CU194" s="219"/>
      <c r="CV194" s="219"/>
      <c r="CW194" s="219"/>
      <c r="CX194" s="219"/>
      <c r="CY194" s="219"/>
      <c r="CZ194" s="219"/>
      <c r="DA194" s="219"/>
      <c r="DB194" s="219"/>
      <c r="DC194" s="219"/>
      <c r="DD194" s="219"/>
      <c r="DE194" s="219"/>
      <c r="DF194" s="219"/>
      <c r="DG194" s="219"/>
      <c r="DH194" s="219"/>
      <c r="DI194" s="219"/>
      <c r="DJ194" s="219"/>
      <c r="DK194" s="219"/>
      <c r="DL194" s="219"/>
      <c r="DM194" s="219"/>
      <c r="DN194" s="219"/>
      <c r="DO194" s="219"/>
      <c r="DP194" s="219"/>
      <c r="DQ194" s="219"/>
      <c r="DR194" s="219"/>
      <c r="DS194" s="219"/>
      <c r="DT194" s="219"/>
      <c r="DU194" s="219"/>
      <c r="DV194" s="219"/>
      <c r="DW194" s="219"/>
      <c r="DX194" s="219"/>
      <c r="DY194" s="219"/>
      <c r="DZ194" s="219"/>
      <c r="EA194" s="219"/>
      <c r="EB194" s="219"/>
      <c r="EC194" s="219"/>
      <c r="ED194" s="219"/>
      <c r="EE194" s="219"/>
      <c r="EF194" s="219"/>
      <c r="EG194" s="219"/>
      <c r="EH194" s="219"/>
      <c r="EI194" s="219"/>
      <c r="EJ194" s="219"/>
      <c r="EK194" s="219"/>
      <c r="EL194" s="219"/>
      <c r="EM194" s="219"/>
      <c r="EN194" s="219"/>
      <c r="EO194" s="219"/>
      <c r="EP194" s="219"/>
      <c r="EQ194" s="219"/>
      <c r="ER194" s="219"/>
      <c r="ES194" s="219"/>
      <c r="ET194" s="219"/>
      <c r="EU194" s="219"/>
      <c r="EV194" s="219"/>
      <c r="EW194" s="219"/>
      <c r="EX194" s="219"/>
      <c r="EY194" s="219"/>
      <c r="EZ194" s="219"/>
      <c r="FA194" s="219"/>
      <c r="FB194" s="219"/>
      <c r="FC194" s="219"/>
      <c r="FD194" s="219"/>
      <c r="FE194" s="219"/>
      <c r="FF194" s="219"/>
      <c r="FG194" s="219"/>
      <c r="FH194" s="219"/>
      <c r="FI194" s="219"/>
      <c r="FJ194" s="219"/>
      <c r="FK194" s="219"/>
      <c r="FL194" s="219"/>
      <c r="FM194" s="219"/>
      <c r="FN194" s="219"/>
      <c r="FO194" s="219"/>
      <c r="FP194" s="219"/>
      <c r="FQ194" s="219"/>
      <c r="FR194" s="219"/>
      <c r="FS194" s="219"/>
      <c r="FT194" s="219"/>
      <c r="FU194" s="219"/>
      <c r="FV194" s="219"/>
      <c r="FW194" s="219"/>
      <c r="FX194" s="219"/>
      <c r="FY194" s="219"/>
      <c r="FZ194" s="219"/>
      <c r="GA194" s="219"/>
      <c r="GB194" s="219"/>
      <c r="GC194" s="219"/>
      <c r="GD194" s="219"/>
      <c r="GE194" s="219"/>
      <c r="GF194" s="219"/>
      <c r="GG194" s="219"/>
      <c r="GH194" s="219"/>
      <c r="GI194" s="219"/>
      <c r="GJ194" s="219"/>
      <c r="GK194" s="219"/>
      <c r="GL194" s="219"/>
      <c r="GM194" s="219"/>
      <c r="GN194" s="219"/>
      <c r="GO194" s="219"/>
      <c r="GP194" s="219"/>
      <c r="GQ194" s="219"/>
      <c r="GR194" s="219"/>
      <c r="GS194" s="219"/>
      <c r="GT194" s="219"/>
      <c r="GU194" s="219"/>
      <c r="GV194" s="219"/>
      <c r="GW194" s="219"/>
      <c r="GX194" s="219"/>
      <c r="GY194" s="219"/>
      <c r="GZ194" s="219"/>
      <c r="HA194" s="219"/>
      <c r="HB194" s="219"/>
      <c r="HC194" s="219"/>
      <c r="HD194" s="219"/>
      <c r="HE194" s="219"/>
      <c r="HF194" s="219"/>
      <c r="HG194" s="219"/>
      <c r="HH194" s="219"/>
      <c r="HI194" s="219"/>
      <c r="HJ194" s="219"/>
      <c r="HK194" s="219"/>
      <c r="HL194" s="219"/>
      <c r="HM194" s="219"/>
      <c r="HN194" s="219"/>
      <c r="HO194" s="219"/>
      <c r="HP194" s="219"/>
      <c r="HQ194" s="219"/>
      <c r="HR194" s="219"/>
      <c r="HS194" s="219"/>
      <c r="HT194" s="219"/>
      <c r="HU194" s="219"/>
      <c r="HV194" s="219"/>
      <c r="HW194" s="219"/>
      <c r="HX194" s="219"/>
      <c r="HY194" s="219"/>
      <c r="HZ194" s="219"/>
      <c r="IA194" s="219"/>
      <c r="IB194" s="219"/>
      <c r="IC194" s="219"/>
      <c r="ID194" s="219"/>
      <c r="IE194" s="219"/>
      <c r="IF194" s="219"/>
      <c r="IG194" s="219"/>
      <c r="IH194" s="219"/>
      <c r="II194" s="219"/>
      <c r="IJ194" s="219"/>
      <c r="IK194" s="219"/>
      <c r="IL194" s="219"/>
      <c r="IM194" s="219"/>
      <c r="IN194" s="219"/>
      <c r="IO194" s="219"/>
      <c r="IP194" s="219"/>
      <c r="IQ194" s="219"/>
      <c r="IR194" s="219"/>
      <c r="IS194" s="219"/>
      <c r="IT194" s="219"/>
      <c r="IU194" s="219"/>
      <c r="IV194" s="219"/>
    </row>
    <row r="195" spans="1:256">
      <c r="A195" s="219"/>
      <c r="B195" s="219"/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19"/>
      <c r="AK195" s="219"/>
      <c r="AL195" s="219"/>
      <c r="AM195" s="219"/>
      <c r="AN195" s="219"/>
      <c r="AO195" s="219"/>
      <c r="AP195" s="219"/>
      <c r="AQ195" s="219"/>
      <c r="AR195" s="219"/>
      <c r="AS195" s="219"/>
      <c r="AT195" s="219"/>
      <c r="AU195" s="219"/>
      <c r="AV195" s="219"/>
      <c r="AW195" s="219"/>
      <c r="AX195" s="219"/>
      <c r="AY195" s="219"/>
      <c r="AZ195" s="219"/>
      <c r="BA195" s="219"/>
      <c r="BB195" s="219"/>
      <c r="BC195" s="219"/>
      <c r="BD195" s="219"/>
      <c r="BE195" s="219"/>
      <c r="BF195" s="219"/>
      <c r="BG195" s="219"/>
      <c r="BH195" s="219"/>
      <c r="BI195" s="219"/>
      <c r="BJ195" s="219"/>
      <c r="BK195" s="219"/>
      <c r="BL195" s="219"/>
      <c r="BM195" s="219"/>
      <c r="BN195" s="219"/>
      <c r="BO195" s="219"/>
      <c r="BP195" s="219"/>
      <c r="BQ195" s="219"/>
      <c r="BR195" s="219"/>
      <c r="BS195" s="219"/>
      <c r="BT195" s="219"/>
      <c r="BU195" s="219"/>
      <c r="BV195" s="219"/>
      <c r="BW195" s="219"/>
      <c r="BX195" s="219"/>
      <c r="BY195" s="219"/>
      <c r="BZ195" s="219"/>
      <c r="CA195" s="219"/>
      <c r="CB195" s="219"/>
      <c r="CC195" s="219"/>
      <c r="CD195" s="219"/>
      <c r="CE195" s="219"/>
      <c r="CF195" s="219"/>
      <c r="CG195" s="219"/>
      <c r="CH195" s="219"/>
      <c r="CI195" s="219"/>
      <c r="CJ195" s="219"/>
      <c r="CK195" s="219"/>
      <c r="CL195" s="219"/>
      <c r="CM195" s="219"/>
      <c r="CN195" s="219"/>
      <c r="CO195" s="219"/>
      <c r="CP195" s="219"/>
      <c r="CQ195" s="219"/>
      <c r="CR195" s="219"/>
      <c r="CS195" s="219"/>
      <c r="CT195" s="219"/>
      <c r="CU195" s="219"/>
      <c r="CV195" s="219"/>
      <c r="CW195" s="219"/>
      <c r="CX195" s="219"/>
      <c r="CY195" s="219"/>
      <c r="CZ195" s="219"/>
      <c r="DA195" s="219"/>
      <c r="DB195" s="219"/>
      <c r="DC195" s="219"/>
      <c r="DD195" s="219"/>
      <c r="DE195" s="219"/>
      <c r="DF195" s="219"/>
      <c r="DG195" s="219"/>
      <c r="DH195" s="219"/>
      <c r="DI195" s="219"/>
      <c r="DJ195" s="219"/>
      <c r="DK195" s="219"/>
      <c r="DL195" s="219"/>
      <c r="DM195" s="219"/>
      <c r="DN195" s="219"/>
      <c r="DO195" s="219"/>
      <c r="DP195" s="219"/>
      <c r="DQ195" s="219"/>
      <c r="DR195" s="219"/>
      <c r="DS195" s="219"/>
      <c r="DT195" s="219"/>
      <c r="DU195" s="219"/>
      <c r="DV195" s="219"/>
      <c r="DW195" s="219"/>
      <c r="DX195" s="219"/>
      <c r="DY195" s="219"/>
      <c r="DZ195" s="219"/>
      <c r="EA195" s="219"/>
      <c r="EB195" s="219"/>
      <c r="EC195" s="219"/>
      <c r="ED195" s="219"/>
      <c r="EE195" s="219"/>
      <c r="EF195" s="219"/>
      <c r="EG195" s="219"/>
      <c r="EH195" s="219"/>
      <c r="EI195" s="219"/>
      <c r="EJ195" s="219"/>
      <c r="EK195" s="219"/>
      <c r="EL195" s="219"/>
      <c r="EM195" s="219"/>
      <c r="EN195" s="219"/>
      <c r="EO195" s="219"/>
      <c r="EP195" s="219"/>
      <c r="EQ195" s="219"/>
      <c r="ER195" s="219"/>
      <c r="ES195" s="219"/>
      <c r="ET195" s="219"/>
      <c r="EU195" s="219"/>
      <c r="EV195" s="219"/>
      <c r="EW195" s="219"/>
      <c r="EX195" s="219"/>
      <c r="EY195" s="219"/>
      <c r="EZ195" s="219"/>
      <c r="FA195" s="219"/>
      <c r="FB195" s="219"/>
      <c r="FC195" s="219"/>
      <c r="FD195" s="219"/>
      <c r="FE195" s="219"/>
      <c r="FF195" s="219"/>
      <c r="FG195" s="219"/>
      <c r="FH195" s="219"/>
      <c r="FI195" s="219"/>
      <c r="FJ195" s="219"/>
      <c r="FK195" s="219"/>
      <c r="FL195" s="219"/>
      <c r="FM195" s="219"/>
      <c r="FN195" s="219"/>
      <c r="FO195" s="219"/>
      <c r="FP195" s="219"/>
      <c r="FQ195" s="219"/>
      <c r="FR195" s="219"/>
      <c r="FS195" s="219"/>
      <c r="FT195" s="219"/>
      <c r="FU195" s="219"/>
      <c r="FV195" s="219"/>
      <c r="FW195" s="219"/>
      <c r="FX195" s="219"/>
      <c r="FY195" s="219"/>
      <c r="FZ195" s="219"/>
      <c r="GA195" s="219"/>
      <c r="GB195" s="219"/>
      <c r="GC195" s="219"/>
      <c r="GD195" s="219"/>
      <c r="GE195" s="219"/>
      <c r="GF195" s="219"/>
      <c r="GG195" s="219"/>
      <c r="GH195" s="219"/>
      <c r="GI195" s="219"/>
      <c r="GJ195" s="219"/>
      <c r="GK195" s="219"/>
      <c r="GL195" s="219"/>
      <c r="GM195" s="219"/>
      <c r="GN195" s="219"/>
      <c r="GO195" s="219"/>
      <c r="GP195" s="219"/>
      <c r="GQ195" s="219"/>
      <c r="GR195" s="219"/>
      <c r="GS195" s="219"/>
      <c r="GT195" s="219"/>
      <c r="GU195" s="219"/>
      <c r="GV195" s="219"/>
      <c r="GW195" s="219"/>
      <c r="GX195" s="219"/>
      <c r="GY195" s="219"/>
      <c r="GZ195" s="219"/>
      <c r="HA195" s="219"/>
      <c r="HB195" s="219"/>
      <c r="HC195" s="219"/>
      <c r="HD195" s="219"/>
      <c r="HE195" s="219"/>
      <c r="HF195" s="219"/>
      <c r="HG195" s="219"/>
      <c r="HH195" s="219"/>
      <c r="HI195" s="219"/>
      <c r="HJ195" s="219"/>
      <c r="HK195" s="219"/>
      <c r="HL195" s="219"/>
      <c r="HM195" s="219"/>
      <c r="HN195" s="219"/>
      <c r="HO195" s="219"/>
      <c r="HP195" s="219"/>
      <c r="HQ195" s="219"/>
      <c r="HR195" s="219"/>
      <c r="HS195" s="219"/>
      <c r="HT195" s="219"/>
      <c r="HU195" s="219"/>
      <c r="HV195" s="219"/>
      <c r="HW195" s="219"/>
      <c r="HX195" s="219"/>
      <c r="HY195" s="219"/>
      <c r="HZ195" s="219"/>
      <c r="IA195" s="219"/>
      <c r="IB195" s="219"/>
      <c r="IC195" s="219"/>
      <c r="ID195" s="219"/>
      <c r="IE195" s="219"/>
      <c r="IF195" s="219"/>
      <c r="IG195" s="219"/>
      <c r="IH195" s="219"/>
      <c r="II195" s="219"/>
      <c r="IJ195" s="219"/>
      <c r="IK195" s="219"/>
      <c r="IL195" s="219"/>
      <c r="IM195" s="219"/>
      <c r="IN195" s="219"/>
      <c r="IO195" s="219"/>
      <c r="IP195" s="219"/>
      <c r="IQ195" s="219"/>
      <c r="IR195" s="219"/>
      <c r="IS195" s="219"/>
      <c r="IT195" s="219"/>
      <c r="IU195" s="219"/>
      <c r="IV195" s="219"/>
    </row>
    <row r="196" spans="1:256">
      <c r="A196" s="219"/>
      <c r="B196" s="219"/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19"/>
      <c r="AK196" s="219"/>
      <c r="AL196" s="219"/>
      <c r="AM196" s="219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19"/>
      <c r="AY196" s="219"/>
      <c r="AZ196" s="219"/>
      <c r="BA196" s="219"/>
      <c r="BB196" s="219"/>
      <c r="BC196" s="219"/>
      <c r="BD196" s="219"/>
      <c r="BE196" s="219"/>
      <c r="BF196" s="219"/>
      <c r="BG196" s="219"/>
      <c r="BH196" s="219"/>
      <c r="BI196" s="219"/>
      <c r="BJ196" s="219"/>
      <c r="BK196" s="219"/>
      <c r="BL196" s="219"/>
      <c r="BM196" s="219"/>
      <c r="BN196" s="219"/>
      <c r="BO196" s="219"/>
      <c r="BP196" s="219"/>
      <c r="BQ196" s="219"/>
      <c r="BR196" s="219"/>
      <c r="BS196" s="219"/>
      <c r="BT196" s="219"/>
      <c r="BU196" s="219"/>
      <c r="BV196" s="219"/>
      <c r="BW196" s="219"/>
      <c r="BX196" s="219"/>
      <c r="BY196" s="219"/>
      <c r="BZ196" s="219"/>
      <c r="CA196" s="219"/>
      <c r="CB196" s="219"/>
      <c r="CC196" s="219"/>
      <c r="CD196" s="219"/>
      <c r="CE196" s="219"/>
      <c r="CF196" s="219"/>
      <c r="CG196" s="219"/>
      <c r="CH196" s="219"/>
      <c r="CI196" s="219"/>
      <c r="CJ196" s="219"/>
      <c r="CK196" s="219"/>
      <c r="CL196" s="219"/>
      <c r="CM196" s="219"/>
      <c r="CN196" s="219"/>
      <c r="CO196" s="219"/>
      <c r="CP196" s="219"/>
      <c r="CQ196" s="219"/>
      <c r="CR196" s="219"/>
      <c r="CS196" s="219"/>
      <c r="CT196" s="219"/>
      <c r="CU196" s="219"/>
      <c r="CV196" s="219"/>
      <c r="CW196" s="219"/>
      <c r="CX196" s="219"/>
      <c r="CY196" s="219"/>
      <c r="CZ196" s="219"/>
      <c r="DA196" s="219"/>
      <c r="DB196" s="219"/>
      <c r="DC196" s="219"/>
      <c r="DD196" s="219"/>
      <c r="DE196" s="219"/>
      <c r="DF196" s="219"/>
      <c r="DG196" s="219"/>
      <c r="DH196" s="219"/>
      <c r="DI196" s="219"/>
      <c r="DJ196" s="219"/>
      <c r="DK196" s="219"/>
      <c r="DL196" s="219"/>
      <c r="DM196" s="219"/>
      <c r="DN196" s="219"/>
      <c r="DO196" s="219"/>
      <c r="DP196" s="219"/>
      <c r="DQ196" s="219"/>
      <c r="DR196" s="219"/>
      <c r="DS196" s="219"/>
      <c r="DT196" s="219"/>
      <c r="DU196" s="219"/>
      <c r="DV196" s="219"/>
      <c r="DW196" s="219"/>
      <c r="DX196" s="219"/>
      <c r="DY196" s="219"/>
      <c r="DZ196" s="219"/>
      <c r="EA196" s="219"/>
      <c r="EB196" s="219"/>
      <c r="EC196" s="219"/>
      <c r="ED196" s="219"/>
      <c r="EE196" s="219"/>
      <c r="EF196" s="219"/>
      <c r="EG196" s="219"/>
      <c r="EH196" s="219"/>
      <c r="EI196" s="219"/>
      <c r="EJ196" s="219"/>
      <c r="EK196" s="219"/>
      <c r="EL196" s="219"/>
      <c r="EM196" s="219"/>
      <c r="EN196" s="219"/>
      <c r="EO196" s="219"/>
      <c r="EP196" s="219"/>
      <c r="EQ196" s="219"/>
      <c r="ER196" s="219"/>
      <c r="ES196" s="219"/>
      <c r="ET196" s="219"/>
      <c r="EU196" s="219"/>
      <c r="EV196" s="219"/>
      <c r="EW196" s="219"/>
      <c r="EX196" s="219"/>
      <c r="EY196" s="219"/>
      <c r="EZ196" s="219"/>
      <c r="FA196" s="219"/>
      <c r="FB196" s="219"/>
      <c r="FC196" s="219"/>
      <c r="FD196" s="219"/>
      <c r="FE196" s="219"/>
      <c r="FF196" s="219"/>
      <c r="FG196" s="219"/>
      <c r="FH196" s="219"/>
      <c r="FI196" s="219"/>
      <c r="FJ196" s="219"/>
      <c r="FK196" s="219"/>
      <c r="FL196" s="219"/>
      <c r="FM196" s="219"/>
      <c r="FN196" s="219"/>
      <c r="FO196" s="219"/>
      <c r="FP196" s="219"/>
      <c r="FQ196" s="219"/>
      <c r="FR196" s="219"/>
      <c r="FS196" s="219"/>
      <c r="FT196" s="219"/>
      <c r="FU196" s="219"/>
      <c r="FV196" s="219"/>
      <c r="FW196" s="219"/>
      <c r="FX196" s="219"/>
      <c r="FY196" s="219"/>
      <c r="FZ196" s="219"/>
      <c r="GA196" s="219"/>
      <c r="GB196" s="219"/>
      <c r="GC196" s="219"/>
      <c r="GD196" s="219"/>
      <c r="GE196" s="219"/>
      <c r="GF196" s="219"/>
      <c r="GG196" s="219"/>
      <c r="GH196" s="219"/>
      <c r="GI196" s="219"/>
      <c r="GJ196" s="219"/>
      <c r="GK196" s="219"/>
      <c r="GL196" s="219"/>
      <c r="GM196" s="219"/>
      <c r="GN196" s="219"/>
      <c r="GO196" s="219"/>
      <c r="GP196" s="219"/>
      <c r="GQ196" s="219"/>
      <c r="GR196" s="219"/>
      <c r="GS196" s="219"/>
      <c r="GT196" s="219"/>
      <c r="GU196" s="219"/>
      <c r="GV196" s="219"/>
      <c r="GW196" s="219"/>
      <c r="GX196" s="219"/>
      <c r="GY196" s="219"/>
      <c r="GZ196" s="219"/>
      <c r="HA196" s="219"/>
      <c r="HB196" s="219"/>
      <c r="HC196" s="219"/>
      <c r="HD196" s="219"/>
      <c r="HE196" s="219"/>
      <c r="HF196" s="219"/>
      <c r="HG196" s="219"/>
      <c r="HH196" s="219"/>
      <c r="HI196" s="219"/>
      <c r="HJ196" s="219"/>
      <c r="HK196" s="219"/>
      <c r="HL196" s="219"/>
      <c r="HM196" s="219"/>
      <c r="HN196" s="219"/>
      <c r="HO196" s="219"/>
      <c r="HP196" s="219"/>
      <c r="HQ196" s="219"/>
      <c r="HR196" s="219"/>
      <c r="HS196" s="219"/>
      <c r="HT196" s="219"/>
      <c r="HU196" s="219"/>
      <c r="HV196" s="219"/>
      <c r="HW196" s="219"/>
      <c r="HX196" s="219"/>
      <c r="HY196" s="219"/>
      <c r="HZ196" s="219"/>
      <c r="IA196" s="219"/>
      <c r="IB196" s="219"/>
      <c r="IC196" s="219"/>
      <c r="ID196" s="219"/>
      <c r="IE196" s="219"/>
      <c r="IF196" s="219"/>
      <c r="IG196" s="219"/>
      <c r="IH196" s="219"/>
      <c r="II196" s="219"/>
      <c r="IJ196" s="219"/>
      <c r="IK196" s="219"/>
      <c r="IL196" s="219"/>
      <c r="IM196" s="219"/>
      <c r="IN196" s="219"/>
      <c r="IO196" s="219"/>
      <c r="IP196" s="219"/>
      <c r="IQ196" s="219"/>
      <c r="IR196" s="219"/>
      <c r="IS196" s="219"/>
      <c r="IT196" s="219"/>
      <c r="IU196" s="219"/>
      <c r="IV196" s="219"/>
    </row>
    <row r="197" spans="1:256">
      <c r="A197" s="219"/>
      <c r="B197" s="219"/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9"/>
      <c r="AI197" s="219"/>
      <c r="AJ197" s="219"/>
      <c r="AK197" s="219"/>
      <c r="AL197" s="219"/>
      <c r="AM197" s="219"/>
      <c r="AN197" s="219"/>
      <c r="AO197" s="219"/>
      <c r="AP197" s="219"/>
      <c r="AQ197" s="219"/>
      <c r="AR197" s="219"/>
      <c r="AS197" s="219"/>
      <c r="AT197" s="219"/>
      <c r="AU197" s="219"/>
      <c r="AV197" s="219"/>
      <c r="AW197" s="219"/>
      <c r="AX197" s="219"/>
      <c r="AY197" s="219"/>
      <c r="AZ197" s="219"/>
      <c r="BA197" s="219"/>
      <c r="BB197" s="219"/>
      <c r="BC197" s="219"/>
      <c r="BD197" s="219"/>
      <c r="BE197" s="219"/>
      <c r="BF197" s="219"/>
      <c r="BG197" s="219"/>
      <c r="BH197" s="219"/>
      <c r="BI197" s="219"/>
      <c r="BJ197" s="219"/>
      <c r="BK197" s="219"/>
      <c r="BL197" s="219"/>
      <c r="BM197" s="219"/>
      <c r="BN197" s="219"/>
      <c r="BO197" s="219"/>
      <c r="BP197" s="219"/>
      <c r="BQ197" s="219"/>
      <c r="BR197" s="219"/>
      <c r="BS197" s="219"/>
      <c r="BT197" s="219"/>
      <c r="BU197" s="219"/>
      <c r="BV197" s="219"/>
      <c r="BW197" s="219"/>
      <c r="BX197" s="219"/>
      <c r="BY197" s="219"/>
      <c r="BZ197" s="219"/>
      <c r="CA197" s="219"/>
      <c r="CB197" s="219"/>
      <c r="CC197" s="219"/>
      <c r="CD197" s="219"/>
      <c r="CE197" s="219"/>
      <c r="CF197" s="219"/>
      <c r="CG197" s="219"/>
      <c r="CH197" s="219"/>
      <c r="CI197" s="219"/>
      <c r="CJ197" s="219"/>
      <c r="CK197" s="219"/>
      <c r="CL197" s="219"/>
      <c r="CM197" s="219"/>
      <c r="CN197" s="219"/>
      <c r="CO197" s="219"/>
      <c r="CP197" s="219"/>
      <c r="CQ197" s="219"/>
      <c r="CR197" s="219"/>
      <c r="CS197" s="219"/>
      <c r="CT197" s="219"/>
      <c r="CU197" s="219"/>
      <c r="CV197" s="219"/>
      <c r="CW197" s="219"/>
      <c r="CX197" s="219"/>
      <c r="CY197" s="219"/>
      <c r="CZ197" s="219"/>
      <c r="DA197" s="219"/>
      <c r="DB197" s="219"/>
      <c r="DC197" s="219"/>
      <c r="DD197" s="219"/>
      <c r="DE197" s="219"/>
      <c r="DF197" s="219"/>
      <c r="DG197" s="219"/>
      <c r="DH197" s="219"/>
      <c r="DI197" s="219"/>
      <c r="DJ197" s="219"/>
      <c r="DK197" s="219"/>
      <c r="DL197" s="219"/>
      <c r="DM197" s="219"/>
      <c r="DN197" s="219"/>
      <c r="DO197" s="219"/>
      <c r="DP197" s="219"/>
      <c r="DQ197" s="219"/>
      <c r="DR197" s="219"/>
      <c r="DS197" s="219"/>
      <c r="DT197" s="219"/>
      <c r="DU197" s="219"/>
      <c r="DV197" s="219"/>
      <c r="DW197" s="219"/>
      <c r="DX197" s="219"/>
      <c r="DY197" s="219"/>
      <c r="DZ197" s="219"/>
      <c r="EA197" s="219"/>
      <c r="EB197" s="219"/>
      <c r="EC197" s="219"/>
      <c r="ED197" s="219"/>
      <c r="EE197" s="219"/>
      <c r="EF197" s="219"/>
      <c r="EG197" s="219"/>
      <c r="EH197" s="219"/>
      <c r="EI197" s="219"/>
      <c r="EJ197" s="219"/>
      <c r="EK197" s="219"/>
      <c r="EL197" s="219"/>
      <c r="EM197" s="219"/>
      <c r="EN197" s="219"/>
      <c r="EO197" s="219"/>
      <c r="EP197" s="219"/>
      <c r="EQ197" s="219"/>
      <c r="ER197" s="219"/>
      <c r="ES197" s="219"/>
      <c r="ET197" s="219"/>
      <c r="EU197" s="219"/>
      <c r="EV197" s="219"/>
      <c r="EW197" s="219"/>
      <c r="EX197" s="219"/>
      <c r="EY197" s="219"/>
      <c r="EZ197" s="219"/>
      <c r="FA197" s="219"/>
      <c r="FB197" s="219"/>
      <c r="FC197" s="219"/>
      <c r="FD197" s="219"/>
      <c r="FE197" s="219"/>
      <c r="FF197" s="219"/>
      <c r="FG197" s="219"/>
      <c r="FH197" s="219"/>
      <c r="FI197" s="219"/>
      <c r="FJ197" s="219"/>
      <c r="FK197" s="219"/>
      <c r="FL197" s="219"/>
      <c r="FM197" s="219"/>
      <c r="FN197" s="219"/>
      <c r="FO197" s="219"/>
      <c r="FP197" s="219"/>
      <c r="FQ197" s="219"/>
      <c r="FR197" s="219"/>
      <c r="FS197" s="219"/>
      <c r="FT197" s="219"/>
      <c r="FU197" s="219"/>
      <c r="FV197" s="219"/>
      <c r="FW197" s="219"/>
      <c r="FX197" s="219"/>
      <c r="FY197" s="219"/>
      <c r="FZ197" s="219"/>
      <c r="GA197" s="219"/>
      <c r="GB197" s="219"/>
      <c r="GC197" s="219"/>
      <c r="GD197" s="219"/>
      <c r="GE197" s="219"/>
      <c r="GF197" s="219"/>
      <c r="GG197" s="219"/>
      <c r="GH197" s="219"/>
      <c r="GI197" s="219"/>
      <c r="GJ197" s="219"/>
      <c r="GK197" s="219"/>
      <c r="GL197" s="219"/>
      <c r="GM197" s="219"/>
      <c r="GN197" s="219"/>
      <c r="GO197" s="219"/>
      <c r="GP197" s="219"/>
      <c r="GQ197" s="219"/>
      <c r="GR197" s="219"/>
      <c r="GS197" s="219"/>
      <c r="GT197" s="219"/>
      <c r="GU197" s="219"/>
      <c r="GV197" s="219"/>
      <c r="GW197" s="219"/>
      <c r="GX197" s="219"/>
      <c r="GY197" s="219"/>
      <c r="GZ197" s="219"/>
      <c r="HA197" s="219"/>
      <c r="HB197" s="219"/>
      <c r="HC197" s="219"/>
      <c r="HD197" s="219"/>
      <c r="HE197" s="219"/>
      <c r="HF197" s="219"/>
      <c r="HG197" s="219"/>
      <c r="HH197" s="219"/>
      <c r="HI197" s="219"/>
      <c r="HJ197" s="219"/>
      <c r="HK197" s="219"/>
      <c r="HL197" s="219"/>
      <c r="HM197" s="219"/>
      <c r="HN197" s="219"/>
      <c r="HO197" s="219"/>
      <c r="HP197" s="219"/>
      <c r="HQ197" s="219"/>
      <c r="HR197" s="219"/>
      <c r="HS197" s="219"/>
      <c r="HT197" s="219"/>
      <c r="HU197" s="219"/>
      <c r="HV197" s="219"/>
      <c r="HW197" s="219"/>
      <c r="HX197" s="219"/>
      <c r="HY197" s="219"/>
      <c r="HZ197" s="219"/>
      <c r="IA197" s="219"/>
      <c r="IB197" s="219"/>
      <c r="IC197" s="219"/>
      <c r="ID197" s="219"/>
      <c r="IE197" s="219"/>
      <c r="IF197" s="219"/>
      <c r="IG197" s="219"/>
      <c r="IH197" s="219"/>
      <c r="II197" s="219"/>
      <c r="IJ197" s="219"/>
      <c r="IK197" s="219"/>
      <c r="IL197" s="219"/>
      <c r="IM197" s="219"/>
      <c r="IN197" s="219"/>
      <c r="IO197" s="219"/>
      <c r="IP197" s="219"/>
      <c r="IQ197" s="219"/>
      <c r="IR197" s="219"/>
      <c r="IS197" s="219"/>
      <c r="IT197" s="219"/>
      <c r="IU197" s="219"/>
      <c r="IV197" s="219"/>
    </row>
    <row r="198" spans="1:256">
      <c r="A198" s="219"/>
      <c r="B198" s="219"/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19"/>
      <c r="AK198" s="219"/>
      <c r="AL198" s="219"/>
      <c r="AM198" s="219"/>
      <c r="AN198" s="219"/>
      <c r="AO198" s="219"/>
      <c r="AP198" s="219"/>
      <c r="AQ198" s="219"/>
      <c r="AR198" s="219"/>
      <c r="AS198" s="219"/>
      <c r="AT198" s="219"/>
      <c r="AU198" s="219"/>
      <c r="AV198" s="219"/>
      <c r="AW198" s="219"/>
      <c r="AX198" s="219"/>
      <c r="AY198" s="219"/>
      <c r="AZ198" s="219"/>
      <c r="BA198" s="219"/>
      <c r="BB198" s="219"/>
      <c r="BC198" s="219"/>
      <c r="BD198" s="219"/>
      <c r="BE198" s="219"/>
      <c r="BF198" s="219"/>
      <c r="BG198" s="219"/>
      <c r="BH198" s="219"/>
      <c r="BI198" s="219"/>
      <c r="BJ198" s="219"/>
      <c r="BK198" s="219"/>
      <c r="BL198" s="219"/>
      <c r="BM198" s="219"/>
      <c r="BN198" s="219"/>
      <c r="BO198" s="219"/>
      <c r="BP198" s="219"/>
      <c r="BQ198" s="219"/>
      <c r="BR198" s="219"/>
      <c r="BS198" s="219"/>
      <c r="BT198" s="219"/>
      <c r="BU198" s="219"/>
      <c r="BV198" s="219"/>
      <c r="BW198" s="219"/>
      <c r="BX198" s="219"/>
      <c r="BY198" s="219"/>
      <c r="BZ198" s="219"/>
      <c r="CA198" s="219"/>
      <c r="CB198" s="219"/>
      <c r="CC198" s="219"/>
      <c r="CD198" s="219"/>
      <c r="CE198" s="219"/>
      <c r="CF198" s="219"/>
      <c r="CG198" s="219"/>
      <c r="CH198" s="219"/>
      <c r="CI198" s="219"/>
      <c r="CJ198" s="219"/>
      <c r="CK198" s="219"/>
      <c r="CL198" s="219"/>
      <c r="CM198" s="219"/>
      <c r="CN198" s="219"/>
      <c r="CO198" s="219"/>
      <c r="CP198" s="219"/>
      <c r="CQ198" s="219"/>
      <c r="CR198" s="219"/>
      <c r="CS198" s="219"/>
      <c r="CT198" s="219"/>
      <c r="CU198" s="219"/>
      <c r="CV198" s="219"/>
      <c r="CW198" s="219"/>
      <c r="CX198" s="219"/>
      <c r="CY198" s="219"/>
      <c r="CZ198" s="219"/>
      <c r="DA198" s="219"/>
      <c r="DB198" s="219"/>
      <c r="DC198" s="219"/>
      <c r="DD198" s="219"/>
      <c r="DE198" s="219"/>
      <c r="DF198" s="219"/>
      <c r="DG198" s="219"/>
      <c r="DH198" s="219"/>
      <c r="DI198" s="219"/>
      <c r="DJ198" s="219"/>
      <c r="DK198" s="219"/>
      <c r="DL198" s="219"/>
      <c r="DM198" s="219"/>
      <c r="DN198" s="219"/>
      <c r="DO198" s="219"/>
      <c r="DP198" s="219"/>
      <c r="DQ198" s="219"/>
      <c r="DR198" s="219"/>
      <c r="DS198" s="219"/>
      <c r="DT198" s="219"/>
      <c r="DU198" s="219"/>
      <c r="DV198" s="219"/>
      <c r="DW198" s="219"/>
      <c r="DX198" s="219"/>
      <c r="DY198" s="219"/>
      <c r="DZ198" s="219"/>
      <c r="EA198" s="219"/>
      <c r="EB198" s="219"/>
      <c r="EC198" s="219"/>
      <c r="ED198" s="219"/>
      <c r="EE198" s="219"/>
      <c r="EF198" s="219"/>
      <c r="EG198" s="219"/>
      <c r="EH198" s="219"/>
      <c r="EI198" s="219"/>
      <c r="EJ198" s="219"/>
      <c r="EK198" s="219"/>
      <c r="EL198" s="219"/>
      <c r="EM198" s="219"/>
      <c r="EN198" s="219"/>
      <c r="EO198" s="219"/>
      <c r="EP198" s="219"/>
      <c r="EQ198" s="219"/>
      <c r="ER198" s="219"/>
      <c r="ES198" s="219"/>
      <c r="ET198" s="219"/>
      <c r="EU198" s="219"/>
      <c r="EV198" s="219"/>
      <c r="EW198" s="219"/>
      <c r="EX198" s="219"/>
      <c r="EY198" s="219"/>
      <c r="EZ198" s="219"/>
      <c r="FA198" s="219"/>
      <c r="FB198" s="219"/>
      <c r="FC198" s="219"/>
      <c r="FD198" s="219"/>
      <c r="FE198" s="219"/>
      <c r="FF198" s="219"/>
      <c r="FG198" s="219"/>
      <c r="FH198" s="219"/>
      <c r="FI198" s="219"/>
      <c r="FJ198" s="219"/>
      <c r="FK198" s="219"/>
      <c r="FL198" s="219"/>
      <c r="FM198" s="219"/>
      <c r="FN198" s="219"/>
      <c r="FO198" s="219"/>
      <c r="FP198" s="219"/>
      <c r="FQ198" s="219"/>
      <c r="FR198" s="219"/>
      <c r="FS198" s="219"/>
      <c r="FT198" s="219"/>
      <c r="FU198" s="219"/>
      <c r="FV198" s="219"/>
      <c r="FW198" s="219"/>
      <c r="FX198" s="219"/>
      <c r="FY198" s="219"/>
      <c r="FZ198" s="219"/>
      <c r="GA198" s="219"/>
      <c r="GB198" s="219"/>
      <c r="GC198" s="219"/>
      <c r="GD198" s="219"/>
      <c r="GE198" s="219"/>
      <c r="GF198" s="219"/>
      <c r="GG198" s="219"/>
      <c r="GH198" s="219"/>
      <c r="GI198" s="219"/>
      <c r="GJ198" s="219"/>
      <c r="GK198" s="219"/>
      <c r="GL198" s="219"/>
      <c r="GM198" s="219"/>
      <c r="GN198" s="219"/>
      <c r="GO198" s="219"/>
      <c r="GP198" s="219"/>
      <c r="GQ198" s="219"/>
      <c r="GR198" s="219"/>
      <c r="GS198" s="219"/>
      <c r="GT198" s="219"/>
      <c r="GU198" s="219"/>
      <c r="GV198" s="219"/>
      <c r="GW198" s="219"/>
      <c r="GX198" s="219"/>
      <c r="GY198" s="219"/>
      <c r="GZ198" s="219"/>
      <c r="HA198" s="219"/>
      <c r="HB198" s="219"/>
      <c r="HC198" s="219"/>
      <c r="HD198" s="219"/>
      <c r="HE198" s="219"/>
      <c r="HF198" s="219"/>
      <c r="HG198" s="219"/>
      <c r="HH198" s="219"/>
      <c r="HI198" s="219"/>
      <c r="HJ198" s="219"/>
      <c r="HK198" s="219"/>
      <c r="HL198" s="219"/>
      <c r="HM198" s="219"/>
      <c r="HN198" s="219"/>
      <c r="HO198" s="219"/>
      <c r="HP198" s="219"/>
      <c r="HQ198" s="219"/>
      <c r="HR198" s="219"/>
      <c r="HS198" s="219"/>
      <c r="HT198" s="219"/>
      <c r="HU198" s="219"/>
      <c r="HV198" s="219"/>
      <c r="HW198" s="219"/>
      <c r="HX198" s="219"/>
      <c r="HY198" s="219"/>
      <c r="HZ198" s="219"/>
      <c r="IA198" s="219"/>
      <c r="IB198" s="219"/>
      <c r="IC198" s="219"/>
      <c r="ID198" s="219"/>
      <c r="IE198" s="219"/>
      <c r="IF198" s="219"/>
      <c r="IG198" s="219"/>
      <c r="IH198" s="219"/>
      <c r="II198" s="219"/>
      <c r="IJ198" s="219"/>
      <c r="IK198" s="219"/>
      <c r="IL198" s="219"/>
      <c r="IM198" s="219"/>
      <c r="IN198" s="219"/>
      <c r="IO198" s="219"/>
      <c r="IP198" s="219"/>
      <c r="IQ198" s="219"/>
      <c r="IR198" s="219"/>
      <c r="IS198" s="219"/>
      <c r="IT198" s="219"/>
      <c r="IU198" s="219"/>
      <c r="IV198" s="219"/>
    </row>
    <row r="199" spans="1:256">
      <c r="A199" s="219"/>
      <c r="B199" s="219"/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19"/>
      <c r="AK199" s="219"/>
      <c r="AL199" s="219"/>
      <c r="AM199" s="219"/>
      <c r="AN199" s="219"/>
      <c r="AO199" s="219"/>
      <c r="AP199" s="219"/>
      <c r="AQ199" s="219"/>
      <c r="AR199" s="219"/>
      <c r="AS199" s="219"/>
      <c r="AT199" s="219"/>
      <c r="AU199" s="219"/>
      <c r="AV199" s="219"/>
      <c r="AW199" s="219"/>
      <c r="AX199" s="219"/>
      <c r="AY199" s="219"/>
      <c r="AZ199" s="219"/>
      <c r="BA199" s="219"/>
      <c r="BB199" s="219"/>
      <c r="BC199" s="219"/>
      <c r="BD199" s="219"/>
      <c r="BE199" s="219"/>
      <c r="BF199" s="219"/>
      <c r="BG199" s="219"/>
      <c r="BH199" s="219"/>
      <c r="BI199" s="219"/>
      <c r="BJ199" s="219"/>
      <c r="BK199" s="219"/>
      <c r="BL199" s="219"/>
      <c r="BM199" s="219"/>
      <c r="BN199" s="219"/>
      <c r="BO199" s="219"/>
      <c r="BP199" s="219"/>
      <c r="BQ199" s="219"/>
      <c r="BR199" s="219"/>
      <c r="BS199" s="219"/>
      <c r="BT199" s="219"/>
      <c r="BU199" s="219"/>
      <c r="BV199" s="219"/>
      <c r="BW199" s="219"/>
      <c r="BX199" s="219"/>
      <c r="BY199" s="219"/>
      <c r="BZ199" s="219"/>
      <c r="CA199" s="219"/>
      <c r="CB199" s="219"/>
      <c r="CC199" s="219"/>
      <c r="CD199" s="219"/>
      <c r="CE199" s="219"/>
      <c r="CF199" s="219"/>
      <c r="CG199" s="219"/>
      <c r="CH199" s="219"/>
      <c r="CI199" s="219"/>
      <c r="CJ199" s="219"/>
      <c r="CK199" s="219"/>
      <c r="CL199" s="219"/>
      <c r="CM199" s="219"/>
      <c r="CN199" s="219"/>
      <c r="CO199" s="219"/>
      <c r="CP199" s="219"/>
      <c r="CQ199" s="219"/>
      <c r="CR199" s="219"/>
      <c r="CS199" s="219"/>
      <c r="CT199" s="219"/>
      <c r="CU199" s="219"/>
      <c r="CV199" s="219"/>
      <c r="CW199" s="219"/>
      <c r="CX199" s="219"/>
      <c r="CY199" s="219"/>
      <c r="CZ199" s="219"/>
      <c r="DA199" s="219"/>
      <c r="DB199" s="219"/>
      <c r="DC199" s="219"/>
      <c r="DD199" s="219"/>
      <c r="DE199" s="219"/>
      <c r="DF199" s="219"/>
      <c r="DG199" s="219"/>
      <c r="DH199" s="219"/>
      <c r="DI199" s="219"/>
      <c r="DJ199" s="219"/>
      <c r="DK199" s="219"/>
      <c r="DL199" s="219"/>
      <c r="DM199" s="219"/>
      <c r="DN199" s="219"/>
      <c r="DO199" s="219"/>
      <c r="DP199" s="219"/>
      <c r="DQ199" s="219"/>
      <c r="DR199" s="219"/>
      <c r="DS199" s="219"/>
      <c r="DT199" s="219"/>
      <c r="DU199" s="219"/>
      <c r="DV199" s="219"/>
      <c r="DW199" s="219"/>
      <c r="DX199" s="219"/>
      <c r="DY199" s="219"/>
      <c r="DZ199" s="219"/>
      <c r="EA199" s="219"/>
      <c r="EB199" s="219"/>
      <c r="EC199" s="219"/>
      <c r="ED199" s="219"/>
      <c r="EE199" s="219"/>
      <c r="EF199" s="219"/>
      <c r="EG199" s="219"/>
      <c r="EH199" s="219"/>
      <c r="EI199" s="219"/>
      <c r="EJ199" s="219"/>
      <c r="EK199" s="219"/>
      <c r="EL199" s="219"/>
      <c r="EM199" s="219"/>
      <c r="EN199" s="219"/>
      <c r="EO199" s="219"/>
      <c r="EP199" s="219"/>
      <c r="EQ199" s="219"/>
      <c r="ER199" s="219"/>
      <c r="ES199" s="219"/>
      <c r="ET199" s="219"/>
      <c r="EU199" s="219"/>
      <c r="EV199" s="219"/>
      <c r="EW199" s="219"/>
      <c r="EX199" s="219"/>
      <c r="EY199" s="219"/>
      <c r="EZ199" s="219"/>
      <c r="FA199" s="219"/>
      <c r="FB199" s="219"/>
      <c r="FC199" s="219"/>
      <c r="FD199" s="219"/>
      <c r="FE199" s="219"/>
      <c r="FF199" s="219"/>
      <c r="FG199" s="219"/>
      <c r="FH199" s="219"/>
      <c r="FI199" s="219"/>
      <c r="FJ199" s="219"/>
      <c r="FK199" s="219"/>
      <c r="FL199" s="219"/>
      <c r="FM199" s="219"/>
      <c r="FN199" s="219"/>
      <c r="FO199" s="219"/>
      <c r="FP199" s="219"/>
      <c r="FQ199" s="219"/>
      <c r="FR199" s="219"/>
      <c r="FS199" s="219"/>
      <c r="FT199" s="219"/>
      <c r="FU199" s="219"/>
      <c r="FV199" s="219"/>
      <c r="FW199" s="219"/>
      <c r="FX199" s="219"/>
      <c r="FY199" s="219"/>
      <c r="FZ199" s="219"/>
      <c r="GA199" s="219"/>
      <c r="GB199" s="219"/>
      <c r="GC199" s="219"/>
      <c r="GD199" s="219"/>
      <c r="GE199" s="219"/>
      <c r="GF199" s="219"/>
      <c r="GG199" s="219"/>
      <c r="GH199" s="219"/>
      <c r="GI199" s="219"/>
      <c r="GJ199" s="219"/>
      <c r="GK199" s="219"/>
      <c r="GL199" s="219"/>
      <c r="GM199" s="219"/>
      <c r="GN199" s="219"/>
      <c r="GO199" s="219"/>
      <c r="GP199" s="219"/>
      <c r="GQ199" s="219"/>
      <c r="GR199" s="219"/>
      <c r="GS199" s="219"/>
      <c r="GT199" s="219"/>
      <c r="GU199" s="219"/>
      <c r="GV199" s="219"/>
      <c r="GW199" s="219"/>
      <c r="GX199" s="219"/>
      <c r="GY199" s="219"/>
      <c r="GZ199" s="219"/>
      <c r="HA199" s="219"/>
      <c r="HB199" s="219"/>
      <c r="HC199" s="219"/>
      <c r="HD199" s="219"/>
      <c r="HE199" s="219"/>
      <c r="HF199" s="219"/>
      <c r="HG199" s="219"/>
      <c r="HH199" s="219"/>
      <c r="HI199" s="219"/>
      <c r="HJ199" s="219"/>
      <c r="HK199" s="219"/>
      <c r="HL199" s="219"/>
      <c r="HM199" s="219"/>
      <c r="HN199" s="219"/>
      <c r="HO199" s="219"/>
      <c r="HP199" s="219"/>
      <c r="HQ199" s="219"/>
      <c r="HR199" s="219"/>
      <c r="HS199" s="219"/>
      <c r="HT199" s="219"/>
      <c r="HU199" s="219"/>
      <c r="HV199" s="219"/>
      <c r="HW199" s="219"/>
      <c r="HX199" s="219"/>
      <c r="HY199" s="219"/>
      <c r="HZ199" s="219"/>
      <c r="IA199" s="219"/>
      <c r="IB199" s="219"/>
      <c r="IC199" s="219"/>
      <c r="ID199" s="219"/>
      <c r="IE199" s="219"/>
      <c r="IF199" s="219"/>
      <c r="IG199" s="219"/>
      <c r="IH199" s="219"/>
      <c r="II199" s="219"/>
      <c r="IJ199" s="219"/>
      <c r="IK199" s="219"/>
      <c r="IL199" s="219"/>
      <c r="IM199" s="219"/>
      <c r="IN199" s="219"/>
      <c r="IO199" s="219"/>
      <c r="IP199" s="219"/>
      <c r="IQ199" s="219"/>
      <c r="IR199" s="219"/>
      <c r="IS199" s="219"/>
      <c r="IT199" s="219"/>
      <c r="IU199" s="219"/>
      <c r="IV199" s="219"/>
    </row>
    <row r="200" spans="1:256">
      <c r="A200" s="220"/>
      <c r="B200" s="220"/>
      <c r="C200" s="220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0"/>
      <c r="AW200" s="220"/>
      <c r="AX200" s="220"/>
      <c r="AY200" s="220"/>
      <c r="AZ200" s="220"/>
      <c r="BA200" s="220"/>
      <c r="BB200" s="220"/>
      <c r="BC200" s="220"/>
      <c r="BD200" s="220"/>
      <c r="BE200" s="220"/>
      <c r="BF200" s="220"/>
      <c r="BG200" s="220"/>
      <c r="BH200" s="220"/>
      <c r="BI200" s="220"/>
      <c r="BJ200" s="220"/>
      <c r="BK200" s="220"/>
      <c r="BL200" s="220"/>
      <c r="BM200" s="220"/>
      <c r="BN200" s="220"/>
      <c r="BO200" s="220"/>
      <c r="BP200" s="220"/>
      <c r="BQ200" s="220"/>
      <c r="BR200" s="220"/>
      <c r="BS200" s="220"/>
      <c r="BT200" s="220"/>
      <c r="BU200" s="220"/>
      <c r="BV200" s="220"/>
      <c r="BW200" s="220"/>
      <c r="BX200" s="220"/>
      <c r="BY200" s="220"/>
      <c r="BZ200" s="220"/>
      <c r="CA200" s="220"/>
      <c r="CB200" s="220"/>
      <c r="CC200" s="220"/>
      <c r="CD200" s="220"/>
      <c r="CE200" s="220"/>
      <c r="CF200" s="220"/>
      <c r="CG200" s="220"/>
      <c r="CH200" s="220"/>
      <c r="CI200" s="220"/>
      <c r="CJ200" s="220"/>
      <c r="CK200" s="220"/>
      <c r="CL200" s="220"/>
      <c r="CM200" s="220"/>
      <c r="CN200" s="220"/>
      <c r="CO200" s="220"/>
      <c r="CP200" s="220"/>
      <c r="CQ200" s="220"/>
      <c r="CR200" s="220"/>
      <c r="CS200" s="220"/>
      <c r="CT200" s="220"/>
      <c r="CU200" s="220"/>
      <c r="CV200" s="220"/>
      <c r="CW200" s="220"/>
      <c r="CX200" s="220"/>
      <c r="CY200" s="220"/>
      <c r="CZ200" s="220"/>
      <c r="DA200" s="220"/>
      <c r="DB200" s="220"/>
      <c r="DC200" s="220"/>
      <c r="DD200" s="220"/>
      <c r="DE200" s="220"/>
      <c r="DF200" s="220"/>
      <c r="DG200" s="220"/>
      <c r="DH200" s="220"/>
      <c r="DI200" s="220"/>
      <c r="DJ200" s="220"/>
      <c r="DK200" s="220"/>
      <c r="DL200" s="220"/>
      <c r="DM200" s="220"/>
      <c r="DN200" s="220"/>
      <c r="DO200" s="220"/>
      <c r="DP200" s="220"/>
      <c r="DQ200" s="220"/>
      <c r="DR200" s="220"/>
      <c r="DS200" s="220"/>
      <c r="DT200" s="220"/>
      <c r="DU200" s="220"/>
      <c r="DV200" s="220"/>
      <c r="DW200" s="220"/>
      <c r="DX200" s="220"/>
      <c r="DY200" s="220"/>
      <c r="DZ200" s="220"/>
      <c r="EA200" s="220"/>
      <c r="EB200" s="220"/>
      <c r="EC200" s="220"/>
      <c r="ED200" s="220"/>
      <c r="EE200" s="220"/>
      <c r="EF200" s="220"/>
      <c r="EG200" s="220"/>
      <c r="EH200" s="220"/>
      <c r="EI200" s="220"/>
      <c r="EJ200" s="220"/>
      <c r="EK200" s="220"/>
      <c r="EL200" s="220"/>
      <c r="EM200" s="220"/>
      <c r="EN200" s="220"/>
      <c r="EO200" s="220"/>
      <c r="EP200" s="220"/>
      <c r="EQ200" s="220"/>
      <c r="ER200" s="220"/>
      <c r="ES200" s="220"/>
      <c r="ET200" s="220"/>
      <c r="EU200" s="220"/>
      <c r="EV200" s="220"/>
      <c r="EW200" s="220"/>
      <c r="EX200" s="220"/>
      <c r="EY200" s="220"/>
      <c r="EZ200" s="220"/>
      <c r="FA200" s="220"/>
      <c r="FB200" s="220"/>
      <c r="FC200" s="220"/>
      <c r="FD200" s="220"/>
      <c r="FE200" s="220"/>
      <c r="FF200" s="220"/>
      <c r="FG200" s="220"/>
      <c r="FH200" s="220"/>
      <c r="FI200" s="220"/>
      <c r="FJ200" s="220"/>
      <c r="FK200" s="220"/>
      <c r="FL200" s="220"/>
      <c r="FM200" s="220"/>
      <c r="FN200" s="220"/>
      <c r="FO200" s="220"/>
      <c r="FP200" s="220"/>
      <c r="FQ200" s="220"/>
      <c r="FR200" s="220"/>
      <c r="FS200" s="220"/>
      <c r="FT200" s="220"/>
      <c r="FU200" s="220"/>
      <c r="FV200" s="220"/>
      <c r="FW200" s="220"/>
      <c r="FX200" s="220"/>
      <c r="FY200" s="220"/>
      <c r="FZ200" s="220"/>
      <c r="GA200" s="220"/>
      <c r="GB200" s="220"/>
      <c r="GC200" s="220"/>
      <c r="GD200" s="220"/>
      <c r="GE200" s="220"/>
      <c r="GF200" s="220"/>
      <c r="GG200" s="220"/>
      <c r="GH200" s="220"/>
      <c r="GI200" s="220"/>
      <c r="GJ200" s="220"/>
      <c r="GK200" s="220"/>
      <c r="GL200" s="220"/>
      <c r="GM200" s="220"/>
      <c r="GN200" s="220"/>
      <c r="GO200" s="220"/>
      <c r="GP200" s="220"/>
      <c r="GQ200" s="220"/>
      <c r="GR200" s="220"/>
      <c r="GS200" s="220"/>
      <c r="GT200" s="220"/>
      <c r="GU200" s="220"/>
      <c r="GV200" s="220"/>
      <c r="GW200" s="220"/>
      <c r="GX200" s="220"/>
      <c r="GY200" s="220"/>
      <c r="GZ200" s="220"/>
      <c r="HA200" s="220"/>
      <c r="HB200" s="220"/>
      <c r="HC200" s="220"/>
      <c r="HD200" s="220"/>
      <c r="HE200" s="220"/>
      <c r="HF200" s="220"/>
      <c r="HG200" s="220"/>
      <c r="HH200" s="220"/>
      <c r="HI200" s="220"/>
      <c r="HJ200" s="220"/>
      <c r="HK200" s="220"/>
      <c r="HL200" s="220"/>
      <c r="HM200" s="220"/>
      <c r="HN200" s="220"/>
      <c r="HO200" s="220"/>
      <c r="HP200" s="220"/>
      <c r="HQ200" s="220"/>
      <c r="HR200" s="220"/>
      <c r="HS200" s="220"/>
      <c r="HT200" s="220"/>
      <c r="HU200" s="220"/>
      <c r="HV200" s="220"/>
      <c r="HW200" s="220"/>
      <c r="HX200" s="220"/>
      <c r="HY200" s="220"/>
      <c r="HZ200" s="220"/>
      <c r="IA200" s="220"/>
      <c r="IB200" s="220"/>
      <c r="IC200" s="220"/>
      <c r="ID200" s="220"/>
      <c r="IE200" s="220"/>
      <c r="IF200" s="220"/>
      <c r="IG200" s="220"/>
      <c r="IH200" s="220"/>
      <c r="II200" s="220"/>
      <c r="IJ200" s="220"/>
      <c r="IK200" s="220"/>
      <c r="IL200" s="220"/>
      <c r="IM200" s="220"/>
      <c r="IN200" s="220"/>
      <c r="IO200" s="220"/>
      <c r="IP200" s="220"/>
      <c r="IQ200" s="220"/>
      <c r="IR200" s="220"/>
      <c r="IS200" s="220"/>
      <c r="IT200" s="220"/>
      <c r="IU200" s="220"/>
      <c r="IV200" s="220"/>
    </row>
    <row r="202" spans="1:256">
      <c r="A202" s="20" t="s">
        <v>35</v>
      </c>
      <c r="B202" s="21"/>
      <c r="C202" s="20"/>
      <c r="D202" s="20"/>
      <c r="E202" s="20"/>
      <c r="F202" s="20"/>
      <c r="G202" s="20"/>
      <c r="H202" s="19"/>
      <c r="I202" s="19"/>
      <c r="J202" s="19"/>
      <c r="K202" s="19"/>
      <c r="L202" s="19"/>
      <c r="M202" s="19"/>
      <c r="N202" s="19" t="s">
        <v>10</v>
      </c>
      <c r="O202" s="19"/>
    </row>
    <row r="203" spans="1:256">
      <c r="A203" s="23"/>
      <c r="B203" s="47" t="s">
        <v>11</v>
      </c>
      <c r="C203" s="406" t="s">
        <v>12</v>
      </c>
      <c r="D203" s="408" t="s">
        <v>13</v>
      </c>
      <c r="E203" s="406" t="s">
        <v>14</v>
      </c>
      <c r="F203" s="410" t="s">
        <v>8</v>
      </c>
      <c r="G203" s="25"/>
      <c r="H203" s="25"/>
      <c r="I203" s="26"/>
      <c r="J203" s="406" t="s">
        <v>9</v>
      </c>
      <c r="K203" s="406" t="s">
        <v>15</v>
      </c>
      <c r="L203" s="25" t="s">
        <v>16</v>
      </c>
      <c r="M203" s="25"/>
      <c r="N203" s="25"/>
      <c r="O203" s="26"/>
    </row>
    <row r="204" spans="1:256" ht="25.5">
      <c r="A204" s="48"/>
      <c r="B204" s="49" t="s">
        <v>17</v>
      </c>
      <c r="C204" s="407"/>
      <c r="D204" s="409"/>
      <c r="E204" s="407"/>
      <c r="F204" s="411"/>
      <c r="G204" s="29" t="s">
        <v>18</v>
      </c>
      <c r="H204" s="30" t="s">
        <v>19</v>
      </c>
      <c r="I204" s="26" t="s">
        <v>20</v>
      </c>
      <c r="J204" s="407"/>
      <c r="K204" s="407"/>
      <c r="L204" s="31" t="s">
        <v>294</v>
      </c>
      <c r="M204" s="29" t="s">
        <v>21</v>
      </c>
      <c r="N204" s="30" t="s">
        <v>22</v>
      </c>
      <c r="O204" s="26" t="s">
        <v>23</v>
      </c>
    </row>
    <row r="205" spans="1:256">
      <c r="A205" s="32"/>
      <c r="B205" s="33" t="s">
        <v>24</v>
      </c>
      <c r="C205" s="148" t="e">
        <f>ROUND((C4-#REF!)/#REF!*100,1)</f>
        <v>#REF!</v>
      </c>
      <c r="D205" s="149" t="e">
        <f>ROUND((D4-#REF!)/#REF!*100,1)</f>
        <v>#REF!</v>
      </c>
      <c r="E205" s="149" t="e">
        <f>ROUND((E4-#REF!)/#REF!*100,1)</f>
        <v>#REF!</v>
      </c>
      <c r="F205" s="149" t="e">
        <f>ROUND((F4-#REF!)/#REF!*100,1)</f>
        <v>#REF!</v>
      </c>
      <c r="G205" s="149" t="e">
        <f>ROUND((G4-#REF!)/#REF!*100,1)</f>
        <v>#REF!</v>
      </c>
      <c r="H205" s="149" t="e">
        <f>ROUND((H4-#REF!)/#REF!*100,1)</f>
        <v>#REF!</v>
      </c>
      <c r="I205" s="149" t="e">
        <f>ROUND((I4-#REF!)/#REF!*100,1)</f>
        <v>#REF!</v>
      </c>
      <c r="J205" s="149" t="e">
        <f>ROUND((J4-#REF!)/#REF!*100,1)</f>
        <v>#REF!</v>
      </c>
      <c r="K205" s="149" t="e">
        <f>ROUND((K4-#REF!)/#REF!*100,1)</f>
        <v>#REF!</v>
      </c>
      <c r="L205" s="149" t="e">
        <f>ROUND((L4-#REF!)/#REF!*100,1)</f>
        <v>#REF!</v>
      </c>
      <c r="M205" s="149" t="e">
        <f>ROUND((M4-#REF!)/#REF!*100,1)</f>
        <v>#REF!</v>
      </c>
      <c r="N205" s="149" t="e">
        <f>ROUND((N4-#REF!)/#REF!*100,1)</f>
        <v>#REF!</v>
      </c>
      <c r="O205" s="150" t="e">
        <f>ROUND((O4-#REF!)/#REF!*100,1)</f>
        <v>#REF!</v>
      </c>
    </row>
    <row r="206" spans="1:256">
      <c r="A206" s="36">
        <v>1</v>
      </c>
      <c r="B206" s="37" t="s">
        <v>25</v>
      </c>
      <c r="C206" s="151" t="e">
        <f>ROUND((C5-#REF!)/#REF!*100,1)</f>
        <v>#REF!</v>
      </c>
      <c r="D206" s="152" t="e">
        <f>ROUND((D5-#REF!)/#REF!*100,1)</f>
        <v>#REF!</v>
      </c>
      <c r="E206" s="152" t="e">
        <f>ROUND((E5-#REF!)/#REF!*100,1)</f>
        <v>#REF!</v>
      </c>
      <c r="F206" s="152" t="e">
        <f>ROUND((F5-#REF!)/#REF!*100,1)</f>
        <v>#REF!</v>
      </c>
      <c r="G206" s="152" t="e">
        <f>ROUND((G5-#REF!)/#REF!*100,1)</f>
        <v>#REF!</v>
      </c>
      <c r="H206" s="152" t="e">
        <f>ROUND((H5-#REF!)/#REF!*100,1)</f>
        <v>#REF!</v>
      </c>
      <c r="I206" s="152" t="e">
        <f>ROUND((I5-#REF!)/#REF!*100,1)</f>
        <v>#REF!</v>
      </c>
      <c r="J206" s="152" t="e">
        <f>ROUND((J5-#REF!)/#REF!*100,1)</f>
        <v>#REF!</v>
      </c>
      <c r="K206" s="152" t="e">
        <f>ROUND((K5-#REF!)/#REF!*100,1)</f>
        <v>#REF!</v>
      </c>
      <c r="L206" s="152" t="e">
        <f>ROUND((L5-#REF!)/#REF!*100,1)</f>
        <v>#REF!</v>
      </c>
      <c r="M206" s="152" t="e">
        <f>ROUND((M5-#REF!)/#REF!*100,1)</f>
        <v>#REF!</v>
      </c>
      <c r="N206" s="152" t="e">
        <f>ROUND((N5-#REF!)/#REF!*100,1)</f>
        <v>#REF!</v>
      </c>
      <c r="O206" s="153" t="e">
        <f>ROUND((O5-#REF!)/#REF!*100,1)</f>
        <v>#REF!</v>
      </c>
    </row>
    <row r="207" spans="1:256">
      <c r="A207" s="36">
        <v>2</v>
      </c>
      <c r="B207" s="37" t="s">
        <v>26</v>
      </c>
      <c r="C207" s="151" t="e">
        <f>ROUND((C6-#REF!)/#REF!*100,1)</f>
        <v>#REF!</v>
      </c>
      <c r="D207" s="152" t="e">
        <f>ROUND((D6-#REF!)/#REF!*100,1)</f>
        <v>#REF!</v>
      </c>
      <c r="E207" s="152" t="e">
        <f>ROUND((E6-#REF!)/#REF!*100,1)</f>
        <v>#REF!</v>
      </c>
      <c r="F207" s="152" t="e">
        <f>ROUND((F6-#REF!)/#REF!*100,1)</f>
        <v>#REF!</v>
      </c>
      <c r="G207" s="152" t="e">
        <f>ROUND((G6-#REF!)/#REF!*100,1)</f>
        <v>#REF!</v>
      </c>
      <c r="H207" s="152" t="e">
        <f>ROUND((H6-#REF!)/#REF!*100,1)</f>
        <v>#REF!</v>
      </c>
      <c r="I207" s="152" t="e">
        <f>ROUND((I6-#REF!)/#REF!*100,1)</f>
        <v>#REF!</v>
      </c>
      <c r="J207" s="152" t="e">
        <f>ROUND((J6-#REF!)/#REF!*100,1)</f>
        <v>#REF!</v>
      </c>
      <c r="K207" s="152" t="e">
        <f>ROUND((K6-#REF!)/#REF!*100,1)</f>
        <v>#REF!</v>
      </c>
      <c r="L207" s="152" t="e">
        <f>ROUND((L6-#REF!)/#REF!*100,1)</f>
        <v>#REF!</v>
      </c>
      <c r="M207" s="152" t="e">
        <f>ROUND((M6-#REF!)/#REF!*100,1)</f>
        <v>#REF!</v>
      </c>
      <c r="N207" s="152" t="e">
        <f>ROUND((N6-#REF!)/#REF!*100,1)</f>
        <v>#REF!</v>
      </c>
      <c r="O207" s="153" t="e">
        <f>ROUND((O6-#REF!)/#REF!*100,1)</f>
        <v>#REF!</v>
      </c>
    </row>
    <row r="208" spans="1:256">
      <c r="A208" s="36">
        <v>3</v>
      </c>
      <c r="B208" s="37" t="s">
        <v>27</v>
      </c>
      <c r="C208" s="151" t="e">
        <f>ROUND((C7-#REF!)/#REF!*100,1)</f>
        <v>#REF!</v>
      </c>
      <c r="D208" s="152" t="e">
        <f>ROUND((D7-#REF!)/#REF!*100,1)</f>
        <v>#REF!</v>
      </c>
      <c r="E208" s="152" t="e">
        <f>ROUND((E7-#REF!)/#REF!*100,1)</f>
        <v>#REF!</v>
      </c>
      <c r="F208" s="152" t="e">
        <f>ROUND((F7-#REF!)/#REF!*100,1)</f>
        <v>#REF!</v>
      </c>
      <c r="G208" s="152" t="e">
        <f>ROUND((G7-#REF!)/#REF!*100,1)</f>
        <v>#REF!</v>
      </c>
      <c r="H208" s="152" t="e">
        <f>ROUND((H7-#REF!)/#REF!*100,1)</f>
        <v>#REF!</v>
      </c>
      <c r="I208" s="152" t="e">
        <f>ROUND((I7-#REF!)/#REF!*100,1)</f>
        <v>#REF!</v>
      </c>
      <c r="J208" s="152" t="e">
        <f>ROUND((J7-#REF!)/#REF!*100,1)</f>
        <v>#REF!</v>
      </c>
      <c r="K208" s="152" t="e">
        <f>ROUND((K7-#REF!)/#REF!*100,1)</f>
        <v>#REF!</v>
      </c>
      <c r="L208" s="152" t="e">
        <f>ROUND((L7-#REF!)/#REF!*100,1)</f>
        <v>#REF!</v>
      </c>
      <c r="M208" s="152" t="e">
        <f>ROUND((M7-#REF!)/#REF!*100,1)</f>
        <v>#REF!</v>
      </c>
      <c r="N208" s="152" t="e">
        <f>ROUND((N7-#REF!)/#REF!*100,1)</f>
        <v>#REF!</v>
      </c>
      <c r="O208" s="153" t="e">
        <f>ROUND((O7-#REF!)/#REF!*100,1)</f>
        <v>#REF!</v>
      </c>
    </row>
    <row r="209" spans="1:15">
      <c r="A209" s="36">
        <v>4</v>
      </c>
      <c r="B209" s="37" t="s">
        <v>28</v>
      </c>
      <c r="C209" s="151" t="e">
        <f>ROUND((C8-#REF!)/#REF!*100,1)</f>
        <v>#REF!</v>
      </c>
      <c r="D209" s="152" t="e">
        <f>ROUND((D8-#REF!)/#REF!*100,1)</f>
        <v>#REF!</v>
      </c>
      <c r="E209" s="152" t="e">
        <f>ROUND((E8-#REF!)/#REF!*100,1)</f>
        <v>#REF!</v>
      </c>
      <c r="F209" s="152" t="e">
        <f>ROUND((F8-#REF!)/#REF!*100,1)</f>
        <v>#REF!</v>
      </c>
      <c r="G209" s="152" t="e">
        <f>ROUND((G8-#REF!)/#REF!*100,1)</f>
        <v>#REF!</v>
      </c>
      <c r="H209" s="152" t="e">
        <f>ROUND((H8-#REF!)/#REF!*100,1)</f>
        <v>#REF!</v>
      </c>
      <c r="I209" s="152" t="e">
        <f>ROUND((I8-#REF!)/#REF!*100,1)</f>
        <v>#REF!</v>
      </c>
      <c r="J209" s="152" t="e">
        <f>ROUND((J8-#REF!)/#REF!*100,1)</f>
        <v>#REF!</v>
      </c>
      <c r="K209" s="152" t="e">
        <f>ROUND((K8-#REF!)/#REF!*100,1)</f>
        <v>#REF!</v>
      </c>
      <c r="L209" s="152" t="e">
        <f>ROUND((L8-#REF!)/#REF!*100,1)</f>
        <v>#REF!</v>
      </c>
      <c r="M209" s="152" t="e">
        <f>ROUND((M8-#REF!)/#REF!*100,1)</f>
        <v>#REF!</v>
      </c>
      <c r="N209" s="152" t="e">
        <f>ROUND((N8-#REF!)/#REF!*100,1)</f>
        <v>#REF!</v>
      </c>
      <c r="O209" s="153" t="e">
        <f>ROUND((O8-#REF!)/#REF!*100,1)</f>
        <v>#REF!</v>
      </c>
    </row>
    <row r="210" spans="1:15">
      <c r="A210" s="36">
        <v>5</v>
      </c>
      <c r="B210" s="37" t="s">
        <v>29</v>
      </c>
      <c r="C210" s="151" t="e">
        <f>ROUND((C9-#REF!)/#REF!*100,1)</f>
        <v>#REF!</v>
      </c>
      <c r="D210" s="152" t="e">
        <f>ROUND((D9-#REF!)/#REF!*100,1)</f>
        <v>#REF!</v>
      </c>
      <c r="E210" s="152" t="e">
        <f>ROUND((E9-#REF!)/#REF!*100,1)</f>
        <v>#REF!</v>
      </c>
      <c r="F210" s="152" t="e">
        <f>ROUND((F9-#REF!)/#REF!*100,1)</f>
        <v>#REF!</v>
      </c>
      <c r="G210" s="152" t="e">
        <f>ROUND((G9-#REF!)/#REF!*100,1)</f>
        <v>#REF!</v>
      </c>
      <c r="H210" s="152" t="e">
        <f>ROUND((H9-#REF!)/#REF!*100,1)</f>
        <v>#REF!</v>
      </c>
      <c r="I210" s="152" t="e">
        <f>ROUND((I9-#REF!)/#REF!*100,1)</f>
        <v>#REF!</v>
      </c>
      <c r="J210" s="152" t="e">
        <f>ROUND((J9-#REF!)/#REF!*100,1)</f>
        <v>#REF!</v>
      </c>
      <c r="K210" s="152" t="e">
        <f>ROUND((K9-#REF!)/#REF!*100,1)</f>
        <v>#REF!</v>
      </c>
      <c r="L210" s="152" t="e">
        <f>ROUND((L9-#REF!)/#REF!*100,1)</f>
        <v>#REF!</v>
      </c>
      <c r="M210" s="152" t="e">
        <f>ROUND((M9-#REF!)/#REF!*100,1)</f>
        <v>#REF!</v>
      </c>
      <c r="N210" s="152" t="e">
        <f>ROUND((N9-#REF!)/#REF!*100,1)</f>
        <v>#REF!</v>
      </c>
      <c r="O210" s="153" t="e">
        <f>ROUND((O9-#REF!)/#REF!*100,1)</f>
        <v>#REF!</v>
      </c>
    </row>
    <row r="211" spans="1:15">
      <c r="A211" s="36">
        <v>6</v>
      </c>
      <c r="B211" s="37" t="s">
        <v>30</v>
      </c>
      <c r="C211" s="151" t="e">
        <f>ROUND((C10-#REF!)/#REF!*100,1)</f>
        <v>#REF!</v>
      </c>
      <c r="D211" s="152" t="e">
        <f>ROUND((D10-#REF!)/#REF!*100,1)</f>
        <v>#REF!</v>
      </c>
      <c r="E211" s="152" t="e">
        <f>ROUND((E10-#REF!)/#REF!*100,1)</f>
        <v>#REF!</v>
      </c>
      <c r="F211" s="152" t="e">
        <f>ROUND((F10-#REF!)/#REF!*100,1)</f>
        <v>#REF!</v>
      </c>
      <c r="G211" s="152" t="e">
        <f>ROUND((G10-#REF!)/#REF!*100,1)</f>
        <v>#REF!</v>
      </c>
      <c r="H211" s="152" t="e">
        <f>ROUND((H10-#REF!)/#REF!*100,1)</f>
        <v>#REF!</v>
      </c>
      <c r="I211" s="152" t="e">
        <f>ROUND((I10-#REF!)/#REF!*100,1)</f>
        <v>#REF!</v>
      </c>
      <c r="J211" s="152" t="e">
        <f>ROUND((J10-#REF!)/#REF!*100,1)</f>
        <v>#REF!</v>
      </c>
      <c r="K211" s="152" t="e">
        <f>ROUND((K10-#REF!)/#REF!*100,1)</f>
        <v>#REF!</v>
      </c>
      <c r="L211" s="152" t="e">
        <f>ROUND((L10-#REF!)/#REF!*100,1)</f>
        <v>#REF!</v>
      </c>
      <c r="M211" s="152" t="e">
        <f>ROUND((M10-#REF!)/#REF!*100,1)</f>
        <v>#REF!</v>
      </c>
      <c r="N211" s="152" t="e">
        <f>ROUND((N10-#REF!)/#REF!*100,1)</f>
        <v>#REF!</v>
      </c>
      <c r="O211" s="153" t="e">
        <f>ROUND((O10-#REF!)/#REF!*100,1)</f>
        <v>#REF!</v>
      </c>
    </row>
    <row r="212" spans="1:15">
      <c r="A212" s="36">
        <v>7</v>
      </c>
      <c r="B212" s="37" t="s">
        <v>31</v>
      </c>
      <c r="C212" s="151" t="e">
        <f>ROUND((C11-#REF!)/#REF!*100,1)</f>
        <v>#REF!</v>
      </c>
      <c r="D212" s="152" t="e">
        <f>ROUND((D11-#REF!)/#REF!*100,1)</f>
        <v>#REF!</v>
      </c>
      <c r="E212" s="152" t="e">
        <f>ROUND((E11-#REF!)/#REF!*100,1)</f>
        <v>#REF!</v>
      </c>
      <c r="F212" s="152" t="e">
        <f>ROUND((F11-#REF!)/#REF!*100,1)</f>
        <v>#REF!</v>
      </c>
      <c r="G212" s="152" t="e">
        <f>ROUND((G11-#REF!)/#REF!*100,1)</f>
        <v>#REF!</v>
      </c>
      <c r="H212" s="152" t="e">
        <f>ROUND((H11-#REF!)/#REF!*100,1)</f>
        <v>#REF!</v>
      </c>
      <c r="I212" s="152" t="e">
        <f>ROUND((I11-#REF!)/#REF!*100,1)</f>
        <v>#REF!</v>
      </c>
      <c r="J212" s="152" t="e">
        <f>ROUND((J11-#REF!)/#REF!*100,1)</f>
        <v>#REF!</v>
      </c>
      <c r="K212" s="152" t="e">
        <f>ROUND((K11-#REF!)/#REF!*100,1)</f>
        <v>#REF!</v>
      </c>
      <c r="L212" s="152" t="e">
        <f>ROUND((L11-#REF!)/#REF!*100,1)</f>
        <v>#REF!</v>
      </c>
      <c r="M212" s="152" t="e">
        <f>ROUND((M11-#REF!)/#REF!*100,1)</f>
        <v>#REF!</v>
      </c>
      <c r="N212" s="152" t="e">
        <f>ROUND((N11-#REF!)/#REF!*100,1)</f>
        <v>#REF!</v>
      </c>
      <c r="O212" s="153" t="e">
        <f>ROUND((O11-#REF!)/#REF!*100,1)</f>
        <v>#REF!</v>
      </c>
    </row>
    <row r="213" spans="1:15">
      <c r="A213" s="36">
        <v>8</v>
      </c>
      <c r="B213" s="37" t="s">
        <v>32</v>
      </c>
      <c r="C213" s="151" t="e">
        <f>ROUND((C12-#REF!)/#REF!*100,1)</f>
        <v>#REF!</v>
      </c>
      <c r="D213" s="152" t="e">
        <f>ROUND((D12-#REF!)/#REF!*100,1)</f>
        <v>#REF!</v>
      </c>
      <c r="E213" s="152" t="e">
        <f>ROUND((E12-#REF!)/#REF!*100,1)</f>
        <v>#REF!</v>
      </c>
      <c r="F213" s="152" t="e">
        <f>ROUND((F12-#REF!)/#REF!*100,1)</f>
        <v>#REF!</v>
      </c>
      <c r="G213" s="152" t="e">
        <f>ROUND((G12-#REF!)/#REF!*100,1)</f>
        <v>#REF!</v>
      </c>
      <c r="H213" s="152" t="e">
        <f>ROUND((H12-#REF!)/#REF!*100,1)</f>
        <v>#REF!</v>
      </c>
      <c r="I213" s="152" t="e">
        <f>ROUND((I12-#REF!)/#REF!*100,1)</f>
        <v>#REF!</v>
      </c>
      <c r="J213" s="152" t="e">
        <f>ROUND((J12-#REF!)/#REF!*100,1)</f>
        <v>#REF!</v>
      </c>
      <c r="K213" s="152" t="e">
        <f>ROUND((K12-#REF!)/#REF!*100,1)</f>
        <v>#REF!</v>
      </c>
      <c r="L213" s="152" t="e">
        <f>ROUND((L12-#REF!)/#REF!*100,1)</f>
        <v>#REF!</v>
      </c>
      <c r="M213" s="152" t="e">
        <f>ROUND((M12-#REF!)/#REF!*100,1)</f>
        <v>#REF!</v>
      </c>
      <c r="N213" s="152" t="e">
        <f>ROUND((N12-#REF!)/#REF!*100,1)</f>
        <v>#REF!</v>
      </c>
      <c r="O213" s="153" t="e">
        <f>ROUND((O12-#REF!)/#REF!*100,1)</f>
        <v>#REF!</v>
      </c>
    </row>
    <row r="214" spans="1:15">
      <c r="A214" s="36">
        <v>9</v>
      </c>
      <c r="B214" s="37" t="s">
        <v>33</v>
      </c>
      <c r="C214" s="151" t="e">
        <f>ROUND((C13-#REF!)/#REF!*100,1)</f>
        <v>#REF!</v>
      </c>
      <c r="D214" s="152" t="e">
        <f>ROUND((D13-#REF!)/#REF!*100,1)</f>
        <v>#REF!</v>
      </c>
      <c r="E214" s="152" t="e">
        <f>ROUND((E13-#REF!)/#REF!*100,1)</f>
        <v>#REF!</v>
      </c>
      <c r="F214" s="152" t="e">
        <f>ROUND((F13-#REF!)/#REF!*100,1)</f>
        <v>#REF!</v>
      </c>
      <c r="G214" s="152" t="e">
        <f>ROUND((G13-#REF!)/#REF!*100,1)</f>
        <v>#REF!</v>
      </c>
      <c r="H214" s="152" t="e">
        <f>ROUND((H13-#REF!)/#REF!*100,1)</f>
        <v>#REF!</v>
      </c>
      <c r="I214" s="152" t="e">
        <f>ROUND((I13-#REF!)/#REF!*100,1)</f>
        <v>#REF!</v>
      </c>
      <c r="J214" s="152" t="e">
        <f>ROUND((J13-#REF!)/#REF!*100,1)</f>
        <v>#REF!</v>
      </c>
      <c r="K214" s="152" t="e">
        <f>ROUND((K13-#REF!)/#REF!*100,1)</f>
        <v>#REF!</v>
      </c>
      <c r="L214" s="152" t="e">
        <f>ROUND((L13-#REF!)/#REF!*100,1)</f>
        <v>#REF!</v>
      </c>
      <c r="M214" s="152" t="e">
        <f>ROUND((M13-#REF!)/#REF!*100,1)</f>
        <v>#REF!</v>
      </c>
      <c r="N214" s="152" t="e">
        <f>ROUND((N13-#REF!)/#REF!*100,1)</f>
        <v>#REF!</v>
      </c>
      <c r="O214" s="153" t="e">
        <f>ROUND((O13-#REF!)/#REF!*100,1)</f>
        <v>#REF!</v>
      </c>
    </row>
    <row r="215" spans="1:15">
      <c r="A215" s="40">
        <v>10</v>
      </c>
      <c r="B215" s="41" t="s">
        <v>34</v>
      </c>
      <c r="C215" s="154" t="e">
        <f>ROUND((C14-#REF!)/#REF!*100,1)</f>
        <v>#REF!</v>
      </c>
      <c r="D215" s="155" t="e">
        <f>ROUND((D14-#REF!)/#REF!*100,1)</f>
        <v>#REF!</v>
      </c>
      <c r="E215" s="155" t="e">
        <f>ROUND((E14-#REF!)/#REF!*100,1)</f>
        <v>#REF!</v>
      </c>
      <c r="F215" s="155" t="e">
        <f>ROUND((F14-#REF!)/#REF!*100,1)</f>
        <v>#REF!</v>
      </c>
      <c r="G215" s="155" t="e">
        <f>ROUND((G14-#REF!)/#REF!*100,1)</f>
        <v>#REF!</v>
      </c>
      <c r="H215" s="155" t="e">
        <f>ROUND((H14-#REF!)/#REF!*100,1)</f>
        <v>#REF!</v>
      </c>
      <c r="I215" s="155" t="e">
        <f>ROUND((I14-#REF!)/#REF!*100,1)</f>
        <v>#REF!</v>
      </c>
      <c r="J215" s="155" t="e">
        <f>ROUND((J14-#REF!)/#REF!*100,1)</f>
        <v>#REF!</v>
      </c>
      <c r="K215" s="155" t="e">
        <f>ROUND((K14-#REF!)/#REF!*100,1)</f>
        <v>#REF!</v>
      </c>
      <c r="L215" s="155" t="e">
        <f>ROUND((L14-#REF!)/#REF!*100,1)</f>
        <v>#REF!</v>
      </c>
      <c r="M215" s="155" t="e">
        <f>ROUND((M14-#REF!)/#REF!*100,1)</f>
        <v>#REF!</v>
      </c>
      <c r="N215" s="155" t="e">
        <f>ROUND((N14-#REF!)/#REF!*100,1)</f>
        <v>#REF!</v>
      </c>
      <c r="O215" s="156" t="e">
        <f>ROUND((O14-#REF!)/#REF!*100,1)</f>
        <v>#REF!</v>
      </c>
    </row>
    <row r="218" spans="1:15">
      <c r="A218" s="20" t="s">
        <v>143</v>
      </c>
      <c r="B218" s="21"/>
      <c r="C218" s="20"/>
      <c r="D218" s="20"/>
      <c r="E218" s="20"/>
      <c r="F218" s="20"/>
      <c r="G218" s="20"/>
      <c r="H218" s="19"/>
      <c r="I218" s="19"/>
      <c r="J218" s="19"/>
      <c r="K218" s="19"/>
      <c r="L218" s="19"/>
      <c r="M218" s="19"/>
      <c r="N218" s="19" t="s">
        <v>10</v>
      </c>
      <c r="O218" s="19"/>
    </row>
    <row r="219" spans="1:15">
      <c r="A219" s="23"/>
      <c r="B219" s="24" t="s">
        <v>11</v>
      </c>
      <c r="C219" s="406" t="s">
        <v>12</v>
      </c>
      <c r="D219" s="408" t="s">
        <v>13</v>
      </c>
      <c r="E219" s="406" t="s">
        <v>14</v>
      </c>
      <c r="F219" s="410" t="s">
        <v>8</v>
      </c>
      <c r="G219" s="25"/>
      <c r="H219" s="25"/>
      <c r="I219" s="26"/>
      <c r="J219" s="406" t="s">
        <v>9</v>
      </c>
      <c r="K219" s="406" t="s">
        <v>15</v>
      </c>
      <c r="L219" s="25" t="s">
        <v>16</v>
      </c>
      <c r="M219" s="25"/>
      <c r="N219" s="25"/>
      <c r="O219" s="26"/>
    </row>
    <row r="220" spans="1:15" ht="25.5">
      <c r="A220" s="48"/>
      <c r="B220" s="83" t="s">
        <v>17</v>
      </c>
      <c r="C220" s="407"/>
      <c r="D220" s="409"/>
      <c r="E220" s="407"/>
      <c r="F220" s="411"/>
      <c r="G220" s="29" t="s">
        <v>18</v>
      </c>
      <c r="H220" s="30" t="s">
        <v>19</v>
      </c>
      <c r="I220" s="26" t="s">
        <v>20</v>
      </c>
      <c r="J220" s="407"/>
      <c r="K220" s="407"/>
      <c r="L220" s="31" t="s">
        <v>294</v>
      </c>
      <c r="M220" s="29" t="s">
        <v>21</v>
      </c>
      <c r="N220" s="30" t="s">
        <v>22</v>
      </c>
      <c r="O220" s="26" t="s">
        <v>23</v>
      </c>
    </row>
    <row r="221" spans="1:15">
      <c r="A221" s="32"/>
      <c r="B221" s="44" t="s">
        <v>24</v>
      </c>
      <c r="C221" s="148">
        <f t="shared" ref="C221:O231" si="4">ROUND((C20-C4)/C4*100,1)</f>
        <v>0.4</v>
      </c>
      <c r="D221" s="149">
        <f t="shared" si="4"/>
        <v>-0.3</v>
      </c>
      <c r="E221" s="149">
        <f t="shared" si="4"/>
        <v>1</v>
      </c>
      <c r="F221" s="149">
        <f t="shared" si="4"/>
        <v>-1.1000000000000001</v>
      </c>
      <c r="G221" s="149">
        <f t="shared" si="4"/>
        <v>-2.2000000000000002</v>
      </c>
      <c r="H221" s="149">
        <f t="shared" si="4"/>
        <v>0</v>
      </c>
      <c r="I221" s="149">
        <f t="shared" si="4"/>
        <v>-186.6</v>
      </c>
      <c r="J221" s="149">
        <f t="shared" si="4"/>
        <v>3.8</v>
      </c>
      <c r="K221" s="149">
        <f t="shared" si="4"/>
        <v>-0.1</v>
      </c>
      <c r="L221" s="149">
        <f t="shared" si="4"/>
        <v>-20.8</v>
      </c>
      <c r="M221" s="149">
        <f t="shared" si="4"/>
        <v>0.5</v>
      </c>
      <c r="N221" s="149">
        <f t="shared" si="4"/>
        <v>0.1</v>
      </c>
      <c r="O221" s="150">
        <f t="shared" si="4"/>
        <v>0</v>
      </c>
    </row>
    <row r="222" spans="1:15">
      <c r="A222" s="36">
        <v>1</v>
      </c>
      <c r="B222" s="50" t="s">
        <v>25</v>
      </c>
      <c r="C222" s="151">
        <f t="shared" si="4"/>
        <v>0.2</v>
      </c>
      <c r="D222" s="152">
        <f t="shared" si="4"/>
        <v>-1.4</v>
      </c>
      <c r="E222" s="152">
        <f t="shared" si="4"/>
        <v>-5.4</v>
      </c>
      <c r="F222" s="152">
        <f t="shared" si="4"/>
        <v>0.8</v>
      </c>
      <c r="G222" s="152">
        <f t="shared" si="4"/>
        <v>9.9</v>
      </c>
      <c r="H222" s="152">
        <f t="shared" si="4"/>
        <v>0.3</v>
      </c>
      <c r="I222" s="152">
        <f t="shared" si="4"/>
        <v>-185.1</v>
      </c>
      <c r="J222" s="152">
        <f t="shared" si="4"/>
        <v>3</v>
      </c>
      <c r="K222" s="152">
        <f t="shared" si="4"/>
        <v>-1.7</v>
      </c>
      <c r="L222" s="152">
        <f t="shared" si="4"/>
        <v>-43.6</v>
      </c>
      <c r="M222" s="152">
        <f t="shared" si="4"/>
        <v>-5.8</v>
      </c>
      <c r="N222" s="152">
        <f t="shared" si="4"/>
        <v>-1.6</v>
      </c>
      <c r="O222" s="153">
        <f t="shared" si="4"/>
        <v>-6.4</v>
      </c>
    </row>
    <row r="223" spans="1:15">
      <c r="A223" s="36">
        <v>2</v>
      </c>
      <c r="B223" s="50" t="s">
        <v>26</v>
      </c>
      <c r="C223" s="151">
        <f t="shared" si="4"/>
        <v>5.5</v>
      </c>
      <c r="D223" s="152">
        <f t="shared" si="4"/>
        <v>-0.5</v>
      </c>
      <c r="E223" s="152">
        <f t="shared" si="4"/>
        <v>4.2</v>
      </c>
      <c r="F223" s="152">
        <f t="shared" si="4"/>
        <v>-2.2999999999999998</v>
      </c>
      <c r="G223" s="152">
        <f t="shared" si="4"/>
        <v>-7.3</v>
      </c>
      <c r="H223" s="152">
        <f t="shared" si="4"/>
        <v>-0.1</v>
      </c>
      <c r="I223" s="152">
        <f t="shared" si="4"/>
        <v>-186.6</v>
      </c>
      <c r="J223" s="152">
        <f t="shared" si="4"/>
        <v>0.8</v>
      </c>
      <c r="K223" s="152">
        <f t="shared" si="4"/>
        <v>0</v>
      </c>
      <c r="L223" s="152">
        <f t="shared" si="4"/>
        <v>-19.3</v>
      </c>
      <c r="M223" s="152">
        <f t="shared" si="4"/>
        <v>3.4</v>
      </c>
      <c r="N223" s="152">
        <f t="shared" si="4"/>
        <v>0.2</v>
      </c>
      <c r="O223" s="153">
        <f t="shared" si="4"/>
        <v>2.8</v>
      </c>
    </row>
    <row r="224" spans="1:15">
      <c r="A224" s="36">
        <v>3</v>
      </c>
      <c r="B224" s="50" t="s">
        <v>27</v>
      </c>
      <c r="C224" s="151">
        <f t="shared" si="4"/>
        <v>5.5</v>
      </c>
      <c r="D224" s="152">
        <f t="shared" si="4"/>
        <v>0.5</v>
      </c>
      <c r="E224" s="152">
        <f t="shared" si="4"/>
        <v>5.0999999999999996</v>
      </c>
      <c r="F224" s="152">
        <f t="shared" si="4"/>
        <v>0.4</v>
      </c>
      <c r="G224" s="152">
        <f t="shared" si="4"/>
        <v>7.4</v>
      </c>
      <c r="H224" s="152">
        <f t="shared" si="4"/>
        <v>0.1</v>
      </c>
      <c r="I224" s="152">
        <f t="shared" si="4"/>
        <v>-187.8</v>
      </c>
      <c r="J224" s="152">
        <f t="shared" si="4"/>
        <v>8.3000000000000007</v>
      </c>
      <c r="K224" s="152">
        <f t="shared" si="4"/>
        <v>1.4</v>
      </c>
      <c r="L224" s="152">
        <f t="shared" si="4"/>
        <v>-7.1</v>
      </c>
      <c r="M224" s="152">
        <f t="shared" si="4"/>
        <v>4.5</v>
      </c>
      <c r="N224" s="152">
        <f t="shared" si="4"/>
        <v>1.6</v>
      </c>
      <c r="O224" s="153">
        <f t="shared" si="4"/>
        <v>3.9</v>
      </c>
    </row>
    <row r="225" spans="1:15">
      <c r="A225" s="36">
        <v>4</v>
      </c>
      <c r="B225" s="50" t="s">
        <v>28</v>
      </c>
      <c r="C225" s="151">
        <f t="shared" si="4"/>
        <v>-0.5</v>
      </c>
      <c r="D225" s="152">
        <f t="shared" si="4"/>
        <v>1.8</v>
      </c>
      <c r="E225" s="152">
        <f t="shared" si="4"/>
        <v>3.4</v>
      </c>
      <c r="F225" s="152">
        <f t="shared" si="4"/>
        <v>1.4</v>
      </c>
      <c r="G225" s="152">
        <f t="shared" si="4"/>
        <v>-10.4</v>
      </c>
      <c r="H225" s="152">
        <f t="shared" si="4"/>
        <v>4.3</v>
      </c>
      <c r="I225" s="152">
        <f t="shared" si="4"/>
        <v>-188.3</v>
      </c>
      <c r="J225" s="152">
        <f t="shared" si="4"/>
        <v>5.5</v>
      </c>
      <c r="K225" s="152">
        <f t="shared" si="4"/>
        <v>2</v>
      </c>
      <c r="L225" s="152">
        <f t="shared" si="4"/>
        <v>-82.2</v>
      </c>
      <c r="M225" s="152">
        <f t="shared" si="4"/>
        <v>5.0999999999999996</v>
      </c>
      <c r="N225" s="152">
        <f t="shared" si="4"/>
        <v>2.2000000000000002</v>
      </c>
      <c r="O225" s="153">
        <f t="shared" si="4"/>
        <v>4.5</v>
      </c>
    </row>
    <row r="226" spans="1:15">
      <c r="A226" s="36">
        <v>5</v>
      </c>
      <c r="B226" s="50" t="s">
        <v>29</v>
      </c>
      <c r="C226" s="151">
        <f t="shared" si="4"/>
        <v>-4</v>
      </c>
      <c r="D226" s="152">
        <f t="shared" si="4"/>
        <v>1.3</v>
      </c>
      <c r="E226" s="152">
        <f t="shared" si="4"/>
        <v>4.5999999999999996</v>
      </c>
      <c r="F226" s="152">
        <f t="shared" si="4"/>
        <v>2.7</v>
      </c>
      <c r="G226" s="152">
        <f t="shared" si="4"/>
        <v>2.7</v>
      </c>
      <c r="H226" s="152">
        <f t="shared" si="4"/>
        <v>3.4</v>
      </c>
      <c r="I226" s="152">
        <f t="shared" si="4"/>
        <v>-188.5</v>
      </c>
      <c r="J226" s="152">
        <f t="shared" si="4"/>
        <v>6.1</v>
      </c>
      <c r="K226" s="152">
        <f t="shared" si="4"/>
        <v>2.2999999999999998</v>
      </c>
      <c r="L226" s="152">
        <f t="shared" si="4"/>
        <v>60.2</v>
      </c>
      <c r="M226" s="152">
        <f t="shared" si="4"/>
        <v>5.9</v>
      </c>
      <c r="N226" s="152">
        <f t="shared" si="4"/>
        <v>2.5</v>
      </c>
      <c r="O226" s="153">
        <f t="shared" si="4"/>
        <v>5.3</v>
      </c>
    </row>
    <row r="227" spans="1:15">
      <c r="A227" s="36">
        <v>6</v>
      </c>
      <c r="B227" s="50" t="s">
        <v>30</v>
      </c>
      <c r="C227" s="151">
        <f t="shared" si="4"/>
        <v>-5.6</v>
      </c>
      <c r="D227" s="152">
        <f t="shared" si="4"/>
        <v>-0.1</v>
      </c>
      <c r="E227" s="152">
        <f t="shared" si="4"/>
        <v>4.3</v>
      </c>
      <c r="F227" s="152">
        <f t="shared" si="4"/>
        <v>-10.6</v>
      </c>
      <c r="G227" s="152">
        <f t="shared" si="4"/>
        <v>-6.4</v>
      </c>
      <c r="H227" s="152">
        <f t="shared" si="4"/>
        <v>-10.8</v>
      </c>
      <c r="I227" s="152">
        <f t="shared" si="4"/>
        <v>-185.2</v>
      </c>
      <c r="J227" s="152">
        <f t="shared" si="4"/>
        <v>10.4</v>
      </c>
      <c r="K227" s="152">
        <f t="shared" si="4"/>
        <v>-1.6</v>
      </c>
      <c r="L227" s="152">
        <f t="shared" si="4"/>
        <v>26.3</v>
      </c>
      <c r="M227" s="152">
        <f t="shared" si="4"/>
        <v>1.7</v>
      </c>
      <c r="N227" s="152">
        <f t="shared" si="4"/>
        <v>-1.4</v>
      </c>
      <c r="O227" s="153">
        <f t="shared" si="4"/>
        <v>1.1000000000000001</v>
      </c>
    </row>
    <row r="228" spans="1:15">
      <c r="A228" s="36">
        <v>7</v>
      </c>
      <c r="B228" s="50" t="s">
        <v>31</v>
      </c>
      <c r="C228" s="151">
        <f t="shared" si="4"/>
        <v>-4.0999999999999996</v>
      </c>
      <c r="D228" s="152">
        <f t="shared" si="4"/>
        <v>-0.5</v>
      </c>
      <c r="E228" s="152">
        <f t="shared" si="4"/>
        <v>4.5999999999999996</v>
      </c>
      <c r="F228" s="152">
        <f t="shared" si="4"/>
        <v>-2.4</v>
      </c>
      <c r="G228" s="152">
        <f t="shared" si="4"/>
        <v>-17</v>
      </c>
      <c r="H228" s="152">
        <f t="shared" si="4"/>
        <v>0</v>
      </c>
      <c r="I228" s="152">
        <f t="shared" si="4"/>
        <v>-186.9</v>
      </c>
      <c r="J228" s="152">
        <f t="shared" si="4"/>
        <v>4.2</v>
      </c>
      <c r="K228" s="152">
        <f t="shared" si="4"/>
        <v>0.2</v>
      </c>
      <c r="L228" s="152">
        <f t="shared" si="4"/>
        <v>-243</v>
      </c>
      <c r="M228" s="152">
        <f t="shared" si="4"/>
        <v>3.8</v>
      </c>
      <c r="N228" s="152">
        <f t="shared" si="4"/>
        <v>0.4</v>
      </c>
      <c r="O228" s="153">
        <f t="shared" si="4"/>
        <v>3.2</v>
      </c>
    </row>
    <row r="229" spans="1:15">
      <c r="A229" s="36">
        <v>8</v>
      </c>
      <c r="B229" s="50" t="s">
        <v>32</v>
      </c>
      <c r="C229" s="151">
        <f t="shared" si="4"/>
        <v>0.9</v>
      </c>
      <c r="D229" s="152">
        <f t="shared" si="4"/>
        <v>-1.7</v>
      </c>
      <c r="E229" s="152">
        <f t="shared" si="4"/>
        <v>7</v>
      </c>
      <c r="F229" s="152">
        <f t="shared" si="4"/>
        <v>9.9</v>
      </c>
      <c r="G229" s="152">
        <f t="shared" si="4"/>
        <v>-13.8</v>
      </c>
      <c r="H229" s="152">
        <f t="shared" si="4"/>
        <v>13.3</v>
      </c>
      <c r="I229" s="152">
        <f t="shared" si="4"/>
        <v>-188.6</v>
      </c>
      <c r="J229" s="152">
        <f t="shared" si="4"/>
        <v>2.2000000000000002</v>
      </c>
      <c r="K229" s="152">
        <f t="shared" si="4"/>
        <v>2.2000000000000002</v>
      </c>
      <c r="L229" s="152">
        <f t="shared" si="4"/>
        <v>-18.600000000000001</v>
      </c>
      <c r="M229" s="152">
        <f t="shared" si="4"/>
        <v>6.4</v>
      </c>
      <c r="N229" s="152">
        <f t="shared" si="4"/>
        <v>2.4</v>
      </c>
      <c r="O229" s="153">
        <f t="shared" si="4"/>
        <v>5.8</v>
      </c>
    </row>
    <row r="230" spans="1:15">
      <c r="A230" s="36">
        <v>9</v>
      </c>
      <c r="B230" s="50" t="s">
        <v>33</v>
      </c>
      <c r="C230" s="151">
        <f t="shared" si="4"/>
        <v>-0.4</v>
      </c>
      <c r="D230" s="152">
        <f t="shared" si="4"/>
        <v>-0.5</v>
      </c>
      <c r="E230" s="152">
        <f t="shared" si="4"/>
        <v>4.5</v>
      </c>
      <c r="F230" s="152">
        <f t="shared" si="4"/>
        <v>-5.9</v>
      </c>
      <c r="G230" s="152">
        <f t="shared" si="4"/>
        <v>-20.9</v>
      </c>
      <c r="H230" s="152">
        <f t="shared" si="4"/>
        <v>-2.6</v>
      </c>
      <c r="I230" s="152">
        <f t="shared" si="4"/>
        <v>-184.9</v>
      </c>
      <c r="J230" s="152">
        <f t="shared" si="4"/>
        <v>-26.1</v>
      </c>
      <c r="K230" s="152">
        <f t="shared" si="4"/>
        <v>-2</v>
      </c>
      <c r="L230" s="152">
        <f t="shared" si="4"/>
        <v>-15.2</v>
      </c>
      <c r="M230" s="152">
        <f t="shared" si="4"/>
        <v>1.2</v>
      </c>
      <c r="N230" s="152">
        <f t="shared" si="4"/>
        <v>-1.9</v>
      </c>
      <c r="O230" s="153">
        <f t="shared" si="4"/>
        <v>0.6</v>
      </c>
    </row>
    <row r="231" spans="1:15">
      <c r="A231" s="40">
        <v>10</v>
      </c>
      <c r="B231" s="51" t="s">
        <v>34</v>
      </c>
      <c r="C231" s="154">
        <f t="shared" si="4"/>
        <v>2.9</v>
      </c>
      <c r="D231" s="155">
        <f t="shared" si="4"/>
        <v>-0.7</v>
      </c>
      <c r="E231" s="155">
        <f t="shared" si="4"/>
        <v>2.9</v>
      </c>
      <c r="F231" s="155">
        <f t="shared" si="4"/>
        <v>8.1</v>
      </c>
      <c r="G231" s="155">
        <f t="shared" si="4"/>
        <v>-1.5</v>
      </c>
      <c r="H231" s="155">
        <f t="shared" si="4"/>
        <v>10.3</v>
      </c>
      <c r="I231" s="155">
        <f t="shared" si="4"/>
        <v>-188.6</v>
      </c>
      <c r="J231" s="155">
        <f t="shared" si="4"/>
        <v>21.7</v>
      </c>
      <c r="K231" s="155">
        <f t="shared" si="4"/>
        <v>2.2999999999999998</v>
      </c>
      <c r="L231" s="155">
        <f t="shared" si="4"/>
        <v>-13.8</v>
      </c>
      <c r="M231" s="155">
        <f t="shared" si="4"/>
        <v>0.9</v>
      </c>
      <c r="N231" s="155">
        <f t="shared" si="4"/>
        <v>2.4</v>
      </c>
      <c r="O231" s="156">
        <f t="shared" si="4"/>
        <v>5.0999999999999996</v>
      </c>
    </row>
  </sheetData>
  <mergeCells count="48">
    <mergeCell ref="J66:J67"/>
    <mergeCell ref="K66:K67"/>
    <mergeCell ref="C82:C83"/>
    <mergeCell ref="D82:D83"/>
    <mergeCell ref="E82:E83"/>
    <mergeCell ref="F82:F83"/>
    <mergeCell ref="J82:J83"/>
    <mergeCell ref="K82:K83"/>
    <mergeCell ref="K2:K3"/>
    <mergeCell ref="C2:C3"/>
    <mergeCell ref="D2:D3"/>
    <mergeCell ref="E2:E3"/>
    <mergeCell ref="F2:F3"/>
    <mergeCell ref="J2:J3"/>
    <mergeCell ref="K34:K35"/>
    <mergeCell ref="C18:C19"/>
    <mergeCell ref="D18:D19"/>
    <mergeCell ref="E18:E19"/>
    <mergeCell ref="F18:F19"/>
    <mergeCell ref="J18:J19"/>
    <mergeCell ref="K18:K19"/>
    <mergeCell ref="C34:C35"/>
    <mergeCell ref="D34:D35"/>
    <mergeCell ref="E34:E35"/>
    <mergeCell ref="F34:F35"/>
    <mergeCell ref="J34:J35"/>
    <mergeCell ref="F50:F51"/>
    <mergeCell ref="J50:J51"/>
    <mergeCell ref="C203:C204"/>
    <mergeCell ref="D203:D204"/>
    <mergeCell ref="K50:K51"/>
    <mergeCell ref="C50:C51"/>
    <mergeCell ref="D50:D51"/>
    <mergeCell ref="E50:E51"/>
    <mergeCell ref="E203:E204"/>
    <mergeCell ref="F203:F204"/>
    <mergeCell ref="J203:J204"/>
    <mergeCell ref="K203:K204"/>
    <mergeCell ref="C66:C67"/>
    <mergeCell ref="D66:D67"/>
    <mergeCell ref="E66:E67"/>
    <mergeCell ref="F66:F67"/>
    <mergeCell ref="K219:K220"/>
    <mergeCell ref="C219:C220"/>
    <mergeCell ref="D219:D220"/>
    <mergeCell ref="E219:E220"/>
    <mergeCell ref="F219:F220"/>
    <mergeCell ref="J219:J220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64"/>
  <sheetViews>
    <sheetView workbookViewId="0">
      <pane xSplit="15" ySplit="4" topLeftCell="P13" activePane="bottomRight" state="frozen"/>
      <selection pane="topRight" activeCell="P1" sqref="P1"/>
      <selection pane="bottomLeft" activeCell="A5" sqref="A5"/>
      <selection pane="bottomRight" activeCell="V24" sqref="V24"/>
    </sheetView>
  </sheetViews>
  <sheetFormatPr defaultColWidth="11" defaultRowHeight="13.5"/>
  <cols>
    <col min="1" max="1" width="4.375" style="22" customWidth="1"/>
    <col min="2" max="2" width="11.625" style="22" customWidth="1"/>
    <col min="3" max="16" width="10.5" style="22" hidden="1" customWidth="1"/>
    <col min="17" max="24" width="10.5" style="22" customWidth="1"/>
    <col min="25" max="25" width="8.125" style="22" hidden="1" customWidth="1"/>
    <col min="26" max="31" width="8.125" style="22" customWidth="1"/>
    <col min="32" max="32" width="7.5" style="22" customWidth="1"/>
    <col min="33" max="16384" width="11" style="22"/>
  </cols>
  <sheetData>
    <row r="1" spans="1:37">
      <c r="A1" s="20" t="s">
        <v>317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V1" s="21"/>
      <c r="W1" s="21" t="s">
        <v>36</v>
      </c>
      <c r="X1" s="21"/>
      <c r="Y1" s="21"/>
      <c r="Z1" s="21"/>
      <c r="AA1" s="21"/>
      <c r="AB1" s="21"/>
      <c r="AC1" s="21" t="s">
        <v>37</v>
      </c>
      <c r="AD1" s="21"/>
      <c r="AE1" s="21"/>
      <c r="AF1" s="21"/>
      <c r="AK1" s="22" t="s">
        <v>283</v>
      </c>
    </row>
    <row r="2" spans="1:37">
      <c r="A2" s="157"/>
      <c r="B2" s="158" t="s">
        <v>38</v>
      </c>
      <c r="C2" s="52">
        <v>2000</v>
      </c>
      <c r="D2" s="53">
        <v>2001</v>
      </c>
      <c r="E2" s="53">
        <v>2002</v>
      </c>
      <c r="F2" s="53">
        <v>2003</v>
      </c>
      <c r="G2" s="53">
        <v>2004</v>
      </c>
      <c r="H2" s="53">
        <v>2005</v>
      </c>
      <c r="I2" s="53">
        <v>2006</v>
      </c>
      <c r="J2" s="53">
        <v>2007</v>
      </c>
      <c r="K2" s="53">
        <v>2008</v>
      </c>
      <c r="L2" s="53">
        <v>2009</v>
      </c>
      <c r="M2" s="53">
        <v>2010</v>
      </c>
      <c r="N2" s="53">
        <v>2011</v>
      </c>
      <c r="O2" s="53">
        <v>2012</v>
      </c>
      <c r="P2" s="53">
        <v>2013</v>
      </c>
      <c r="Q2" s="53">
        <v>2014</v>
      </c>
      <c r="R2" s="53">
        <v>2015</v>
      </c>
      <c r="S2" s="53">
        <v>2016</v>
      </c>
      <c r="T2" s="53">
        <v>2017</v>
      </c>
      <c r="U2" s="53">
        <v>2018</v>
      </c>
      <c r="V2" s="251">
        <v>2019</v>
      </c>
      <c r="W2" s="251">
        <v>2020</v>
      </c>
      <c r="X2" s="251">
        <v>2021</v>
      </c>
      <c r="Y2" s="54"/>
      <c r="Z2" s="54"/>
      <c r="AA2" s="55"/>
      <c r="AB2" s="55"/>
      <c r="AC2" s="55"/>
      <c r="AD2" s="252"/>
      <c r="AE2" s="253"/>
      <c r="AF2" s="253"/>
    </row>
    <row r="3" spans="1:37">
      <c r="A3" s="159"/>
      <c r="B3" s="160"/>
      <c r="C3" s="56" t="s">
        <v>39</v>
      </c>
      <c r="D3" s="57" t="s">
        <v>40</v>
      </c>
      <c r="E3" s="57" t="s">
        <v>41</v>
      </c>
      <c r="F3" s="57" t="s">
        <v>42</v>
      </c>
      <c r="G3" s="57" t="s">
        <v>43</v>
      </c>
      <c r="H3" s="57" t="s">
        <v>44</v>
      </c>
      <c r="I3" s="57" t="s">
        <v>45</v>
      </c>
      <c r="J3" s="57" t="s">
        <v>46</v>
      </c>
      <c r="K3" s="37" t="s">
        <v>47</v>
      </c>
      <c r="L3" s="37" t="s">
        <v>48</v>
      </c>
      <c r="M3" s="37" t="s">
        <v>49</v>
      </c>
      <c r="N3" s="37" t="s">
        <v>50</v>
      </c>
      <c r="O3" s="37" t="s">
        <v>51</v>
      </c>
      <c r="P3" s="37" t="s">
        <v>52</v>
      </c>
      <c r="Q3" s="37" t="s">
        <v>53</v>
      </c>
      <c r="R3" s="37" t="s">
        <v>54</v>
      </c>
      <c r="S3" s="37" t="s">
        <v>55</v>
      </c>
      <c r="T3" s="37" t="s">
        <v>56</v>
      </c>
      <c r="U3" s="37" t="s">
        <v>57</v>
      </c>
      <c r="V3" s="254" t="s">
        <v>272</v>
      </c>
      <c r="W3" s="254" t="s">
        <v>225</v>
      </c>
      <c r="X3" s="254" t="s">
        <v>318</v>
      </c>
      <c r="Y3" s="58" t="s">
        <v>295</v>
      </c>
      <c r="Z3" s="58" t="s">
        <v>296</v>
      </c>
      <c r="AA3" s="37" t="s">
        <v>297</v>
      </c>
      <c r="AB3" s="37" t="s">
        <v>298</v>
      </c>
      <c r="AC3" s="37" t="s">
        <v>258</v>
      </c>
      <c r="AD3" s="84" t="s">
        <v>299</v>
      </c>
      <c r="AE3" s="221" t="s">
        <v>300</v>
      </c>
      <c r="AF3" s="221" t="s">
        <v>319</v>
      </c>
    </row>
    <row r="4" spans="1:37">
      <c r="A4" s="161"/>
      <c r="B4" s="162" t="s">
        <v>17</v>
      </c>
      <c r="C4" s="59"/>
      <c r="D4" s="60"/>
      <c r="E4" s="60"/>
      <c r="F4" s="60"/>
      <c r="G4" s="60"/>
      <c r="H4" s="60"/>
      <c r="I4" s="60"/>
      <c r="J4" s="60"/>
      <c r="K4" s="41"/>
      <c r="L4" s="61" t="s">
        <v>283</v>
      </c>
      <c r="M4" s="61" t="s">
        <v>262</v>
      </c>
      <c r="N4" s="61" t="s">
        <v>262</v>
      </c>
      <c r="O4" s="61" t="s">
        <v>262</v>
      </c>
      <c r="P4" s="61" t="s">
        <v>262</v>
      </c>
      <c r="Q4" s="61" t="s">
        <v>283</v>
      </c>
      <c r="R4" s="61" t="s">
        <v>283</v>
      </c>
      <c r="S4" s="61" t="s">
        <v>262</v>
      </c>
      <c r="T4" s="255" t="s">
        <v>283</v>
      </c>
      <c r="U4" s="61" t="s">
        <v>262</v>
      </c>
      <c r="V4" s="256" t="s">
        <v>58</v>
      </c>
      <c r="W4" s="256" t="s">
        <v>59</v>
      </c>
      <c r="X4" s="256" t="s">
        <v>59</v>
      </c>
      <c r="Y4" s="58"/>
      <c r="Z4" s="58"/>
      <c r="AA4" s="37"/>
      <c r="AB4" s="37"/>
      <c r="AC4" s="37"/>
      <c r="AD4" s="257"/>
      <c r="AE4" s="258"/>
      <c r="AF4" s="361"/>
    </row>
    <row r="5" spans="1:37">
      <c r="A5" s="32"/>
      <c r="B5" s="44" t="s">
        <v>24</v>
      </c>
      <c r="C5" s="222">
        <v>20381209</v>
      </c>
      <c r="D5" s="223">
        <v>19784388</v>
      </c>
      <c r="E5" s="223">
        <v>19144708</v>
      </c>
      <c r="F5" s="223">
        <v>19285155</v>
      </c>
      <c r="G5" s="223">
        <v>19441327</v>
      </c>
      <c r="H5" s="223">
        <v>19901837</v>
      </c>
      <c r="I5" s="223">
        <v>19782242.294825662</v>
      </c>
      <c r="J5" s="223">
        <v>19889432.330781937</v>
      </c>
      <c r="K5" s="223">
        <v>19545690.871568378</v>
      </c>
      <c r="L5" s="223">
        <v>18198634.559316851</v>
      </c>
      <c r="M5" s="223">
        <v>19374669.281888761</v>
      </c>
      <c r="N5" s="223">
        <v>19401843.34138649</v>
      </c>
      <c r="O5" s="223">
        <v>19586754.252332043</v>
      </c>
      <c r="P5" s="223">
        <v>19885048.633353006</v>
      </c>
      <c r="Q5" s="373">
        <v>19957695.406695016</v>
      </c>
      <c r="R5" s="373">
        <v>20187819.183975238</v>
      </c>
      <c r="S5" s="373">
        <v>20260598.70055842</v>
      </c>
      <c r="T5" s="373">
        <v>20703790.339684371</v>
      </c>
      <c r="U5" s="373">
        <v>20620092</v>
      </c>
      <c r="V5" s="373">
        <v>20625792</v>
      </c>
      <c r="W5" s="373">
        <v>19646752</v>
      </c>
      <c r="X5" s="373">
        <v>20595461</v>
      </c>
      <c r="Y5" s="148">
        <f t="shared" ref="Y5:AF6" si="0">ROUND((Q5-P5)/P5*100,1)</f>
        <v>0.4</v>
      </c>
      <c r="Z5" s="148">
        <f t="shared" si="0"/>
        <v>1.2</v>
      </c>
      <c r="AA5" s="149">
        <f t="shared" si="0"/>
        <v>0.4</v>
      </c>
      <c r="AB5" s="149">
        <f t="shared" si="0"/>
        <v>2.2000000000000002</v>
      </c>
      <c r="AC5" s="149">
        <f t="shared" si="0"/>
        <v>-0.4</v>
      </c>
      <c r="AD5" s="150">
        <f t="shared" si="0"/>
        <v>0</v>
      </c>
      <c r="AE5" s="224">
        <f t="shared" si="0"/>
        <v>-4.7</v>
      </c>
      <c r="AF5" s="224">
        <f t="shared" si="0"/>
        <v>4.8</v>
      </c>
    </row>
    <row r="6" spans="1:37">
      <c r="A6" s="36">
        <v>1</v>
      </c>
      <c r="B6" s="50" t="s">
        <v>25</v>
      </c>
      <c r="C6" s="58">
        <v>6699488</v>
      </c>
      <c r="D6" s="37">
        <v>6558112</v>
      </c>
      <c r="E6" s="37">
        <v>5902716</v>
      </c>
      <c r="F6" s="37">
        <v>5981080</v>
      </c>
      <c r="G6" s="37">
        <v>6027118</v>
      </c>
      <c r="H6" s="37">
        <v>6154327</v>
      </c>
      <c r="I6" s="37">
        <v>6139695.2948256619</v>
      </c>
      <c r="J6" s="37">
        <v>6205993.3307819366</v>
      </c>
      <c r="K6" s="37">
        <v>6087034.8715683781</v>
      </c>
      <c r="L6" s="37">
        <v>5951923.5593168512</v>
      </c>
      <c r="M6" s="37">
        <v>6312592.2818887606</v>
      </c>
      <c r="N6" s="37">
        <v>6378696.3413864896</v>
      </c>
      <c r="O6" s="37">
        <v>6389510.2523320429</v>
      </c>
      <c r="P6" s="37">
        <v>6389989.6333530061</v>
      </c>
      <c r="Q6" s="374">
        <v>6478765.4066950157</v>
      </c>
      <c r="R6" s="374">
        <v>6572001.1839752384</v>
      </c>
      <c r="S6" s="374">
        <v>6506901.7005584203</v>
      </c>
      <c r="T6" s="374">
        <v>6632118.3396843709</v>
      </c>
      <c r="U6" s="374">
        <v>6646408</v>
      </c>
      <c r="V6" s="374">
        <v>6473366</v>
      </c>
      <c r="W6" s="374">
        <v>6210664</v>
      </c>
      <c r="X6" s="374">
        <v>6631307</v>
      </c>
      <c r="Y6" s="151">
        <f t="shared" si="0"/>
        <v>1.4</v>
      </c>
      <c r="Z6" s="151">
        <f t="shared" si="0"/>
        <v>1.4</v>
      </c>
      <c r="AA6" s="152">
        <f t="shared" si="0"/>
        <v>-1</v>
      </c>
      <c r="AB6" s="152">
        <f t="shared" si="0"/>
        <v>1.9</v>
      </c>
      <c r="AC6" s="152">
        <f t="shared" si="0"/>
        <v>0.2</v>
      </c>
      <c r="AD6" s="153">
        <f t="shared" si="0"/>
        <v>-2.6</v>
      </c>
      <c r="AE6" s="225">
        <f t="shared" si="0"/>
        <v>-4.0999999999999996</v>
      </c>
      <c r="AF6" s="225">
        <f t="shared" si="0"/>
        <v>6.8</v>
      </c>
    </row>
    <row r="7" spans="1:37">
      <c r="A7" s="36">
        <v>2</v>
      </c>
      <c r="B7" s="50" t="s">
        <v>26</v>
      </c>
      <c r="C7" s="58">
        <v>2924190</v>
      </c>
      <c r="D7" s="37">
        <v>2889916</v>
      </c>
      <c r="E7" s="37">
        <v>2822870</v>
      </c>
      <c r="F7" s="37">
        <v>2845675</v>
      </c>
      <c r="G7" s="37">
        <v>2884172</v>
      </c>
      <c r="H7" s="37">
        <v>2998222</v>
      </c>
      <c r="I7" s="37">
        <v>3020915</v>
      </c>
      <c r="J7" s="37">
        <v>3064883</v>
      </c>
      <c r="K7" s="37">
        <v>2955902</v>
      </c>
      <c r="L7" s="37">
        <v>2787946</v>
      </c>
      <c r="M7" s="37">
        <v>3063418</v>
      </c>
      <c r="N7" s="37">
        <v>3096920</v>
      </c>
      <c r="O7" s="37">
        <v>3061852</v>
      </c>
      <c r="P7" s="37">
        <v>3133813</v>
      </c>
      <c r="Q7" s="374">
        <v>3124665</v>
      </c>
      <c r="R7" s="374">
        <v>3229164</v>
      </c>
      <c r="S7" s="374">
        <v>3247338</v>
      </c>
      <c r="T7" s="374">
        <v>3359215</v>
      </c>
      <c r="U7" s="374">
        <v>3306767</v>
      </c>
      <c r="V7" s="374">
        <v>3516439</v>
      </c>
      <c r="W7" s="374">
        <v>3329260</v>
      </c>
      <c r="X7" s="374">
        <v>3456697</v>
      </c>
      <c r="Y7" s="151">
        <f t="shared" ref="Y7:AF7" si="1">(Q7-P7)/P7*100</f>
        <v>-0.29191275931269667</v>
      </c>
      <c r="Z7" s="151">
        <f t="shared" si="1"/>
        <v>3.3443265118020649</v>
      </c>
      <c r="AA7" s="152">
        <f t="shared" si="1"/>
        <v>0.56280820670613196</v>
      </c>
      <c r="AB7" s="152">
        <f t="shared" si="1"/>
        <v>3.4451911073008108</v>
      </c>
      <c r="AC7" s="152">
        <f t="shared" si="1"/>
        <v>-1.561317152965797</v>
      </c>
      <c r="AD7" s="153">
        <f t="shared" si="1"/>
        <v>6.3406947027111373</v>
      </c>
      <c r="AE7" s="225">
        <f t="shared" si="1"/>
        <v>-5.3229701979758497</v>
      </c>
      <c r="AF7" s="225">
        <f t="shared" si="1"/>
        <v>3.8277875563939134</v>
      </c>
    </row>
    <row r="8" spans="1:37">
      <c r="A8" s="36">
        <v>3</v>
      </c>
      <c r="B8" s="50" t="s">
        <v>27</v>
      </c>
      <c r="C8" s="58">
        <v>1797958</v>
      </c>
      <c r="D8" s="37">
        <v>1752987</v>
      </c>
      <c r="E8" s="37">
        <v>1712911</v>
      </c>
      <c r="F8" s="37">
        <v>1749188</v>
      </c>
      <c r="G8" s="37">
        <v>1784065</v>
      </c>
      <c r="H8" s="37">
        <v>1858810</v>
      </c>
      <c r="I8" s="37">
        <v>1834989</v>
      </c>
      <c r="J8" s="37">
        <v>1834907</v>
      </c>
      <c r="K8" s="37">
        <v>1756243</v>
      </c>
      <c r="L8" s="37">
        <v>1664436</v>
      </c>
      <c r="M8" s="37">
        <v>1752729</v>
      </c>
      <c r="N8" s="37">
        <v>1804801</v>
      </c>
      <c r="O8" s="37">
        <v>1860635</v>
      </c>
      <c r="P8" s="37">
        <v>1863921</v>
      </c>
      <c r="Q8" s="374">
        <v>1842221</v>
      </c>
      <c r="R8" s="374">
        <v>1853060</v>
      </c>
      <c r="S8" s="374">
        <v>1941915</v>
      </c>
      <c r="T8" s="374">
        <v>1943966</v>
      </c>
      <c r="U8" s="374">
        <v>1954151</v>
      </c>
      <c r="V8" s="374">
        <v>2076565</v>
      </c>
      <c r="W8" s="374">
        <v>1983421</v>
      </c>
      <c r="X8" s="374">
        <v>2047109</v>
      </c>
      <c r="Y8" s="151">
        <f t="shared" ref="Y8:AF15" si="2">ROUND((Q8-P8)/P8*100,1)</f>
        <v>-1.2</v>
      </c>
      <c r="Z8" s="151">
        <f t="shared" si="2"/>
        <v>0.6</v>
      </c>
      <c r="AA8" s="152">
        <f t="shared" si="2"/>
        <v>4.8</v>
      </c>
      <c r="AB8" s="152">
        <f t="shared" si="2"/>
        <v>0.1</v>
      </c>
      <c r="AC8" s="152">
        <f t="shared" si="2"/>
        <v>0.5</v>
      </c>
      <c r="AD8" s="153">
        <f t="shared" si="2"/>
        <v>6.3</v>
      </c>
      <c r="AE8" s="225">
        <f t="shared" si="2"/>
        <v>-4.5</v>
      </c>
      <c r="AF8" s="225">
        <f t="shared" si="2"/>
        <v>3.2</v>
      </c>
    </row>
    <row r="9" spans="1:37">
      <c r="A9" s="36">
        <v>4</v>
      </c>
      <c r="B9" s="50" t="s">
        <v>28</v>
      </c>
      <c r="C9" s="58">
        <v>2597590</v>
      </c>
      <c r="D9" s="37">
        <v>2429194</v>
      </c>
      <c r="E9" s="37">
        <v>2501954</v>
      </c>
      <c r="F9" s="37">
        <v>2548675</v>
      </c>
      <c r="G9" s="37">
        <v>2570772</v>
      </c>
      <c r="H9" s="37">
        <v>2654911</v>
      </c>
      <c r="I9" s="37">
        <v>2721077</v>
      </c>
      <c r="J9" s="37">
        <v>2770273</v>
      </c>
      <c r="K9" s="37">
        <v>2794692</v>
      </c>
      <c r="L9" s="37">
        <v>2364519</v>
      </c>
      <c r="M9" s="37">
        <v>2510657</v>
      </c>
      <c r="N9" s="37">
        <v>2447750</v>
      </c>
      <c r="O9" s="37">
        <v>2644434</v>
      </c>
      <c r="P9" s="37">
        <v>2656543</v>
      </c>
      <c r="Q9" s="374">
        <v>2665387</v>
      </c>
      <c r="R9" s="374">
        <v>2669838</v>
      </c>
      <c r="S9" s="374">
        <v>2603872</v>
      </c>
      <c r="T9" s="374">
        <v>2629855</v>
      </c>
      <c r="U9" s="374">
        <v>2672676</v>
      </c>
      <c r="V9" s="374">
        <v>2680930</v>
      </c>
      <c r="W9" s="374">
        <v>2543741</v>
      </c>
      <c r="X9" s="374">
        <v>2638759</v>
      </c>
      <c r="Y9" s="151">
        <f t="shared" si="2"/>
        <v>0.3</v>
      </c>
      <c r="Z9" s="151">
        <f t="shared" si="2"/>
        <v>0.2</v>
      </c>
      <c r="AA9" s="152">
        <f t="shared" si="2"/>
        <v>-2.5</v>
      </c>
      <c r="AB9" s="152">
        <f t="shared" si="2"/>
        <v>1</v>
      </c>
      <c r="AC9" s="152">
        <f t="shared" si="2"/>
        <v>1.6</v>
      </c>
      <c r="AD9" s="153">
        <f t="shared" si="2"/>
        <v>0.3</v>
      </c>
      <c r="AE9" s="225">
        <f t="shared" si="2"/>
        <v>-5.0999999999999996</v>
      </c>
      <c r="AF9" s="225">
        <f t="shared" si="2"/>
        <v>3.7</v>
      </c>
    </row>
    <row r="10" spans="1:37">
      <c r="A10" s="36">
        <v>5</v>
      </c>
      <c r="B10" s="50" t="s">
        <v>29</v>
      </c>
      <c r="C10" s="58">
        <v>1154821</v>
      </c>
      <c r="D10" s="37">
        <v>1139753</v>
      </c>
      <c r="E10" s="37">
        <v>1129022</v>
      </c>
      <c r="F10" s="37">
        <v>1135851</v>
      </c>
      <c r="G10" s="37">
        <v>1139462</v>
      </c>
      <c r="H10" s="37">
        <v>1163868</v>
      </c>
      <c r="I10" s="37">
        <v>1152792</v>
      </c>
      <c r="J10" s="37">
        <v>1137623</v>
      </c>
      <c r="K10" s="37">
        <v>1120601</v>
      </c>
      <c r="L10" s="37">
        <v>1047122</v>
      </c>
      <c r="M10" s="37">
        <v>1084303</v>
      </c>
      <c r="N10" s="37">
        <v>1048695</v>
      </c>
      <c r="O10" s="37">
        <v>1056185</v>
      </c>
      <c r="P10" s="37">
        <v>1072408</v>
      </c>
      <c r="Q10" s="374">
        <v>1058142</v>
      </c>
      <c r="R10" s="374">
        <v>1039225</v>
      </c>
      <c r="S10" s="374">
        <v>1084236</v>
      </c>
      <c r="T10" s="374">
        <v>1149577</v>
      </c>
      <c r="U10" s="374">
        <v>1117114</v>
      </c>
      <c r="V10" s="374">
        <v>1080710</v>
      </c>
      <c r="W10" s="374">
        <v>1018672</v>
      </c>
      <c r="X10" s="374">
        <v>1061380</v>
      </c>
      <c r="Y10" s="151">
        <f t="shared" si="2"/>
        <v>-1.3</v>
      </c>
      <c r="Z10" s="151">
        <f t="shared" si="2"/>
        <v>-1.8</v>
      </c>
      <c r="AA10" s="152">
        <f t="shared" si="2"/>
        <v>4.3</v>
      </c>
      <c r="AB10" s="152">
        <f t="shared" si="2"/>
        <v>6</v>
      </c>
      <c r="AC10" s="152">
        <f t="shared" si="2"/>
        <v>-2.8</v>
      </c>
      <c r="AD10" s="153">
        <f t="shared" si="2"/>
        <v>-3.3</v>
      </c>
      <c r="AE10" s="225">
        <f t="shared" si="2"/>
        <v>-5.7</v>
      </c>
      <c r="AF10" s="225">
        <f t="shared" si="2"/>
        <v>4.2</v>
      </c>
    </row>
    <row r="11" spans="1:37">
      <c r="A11" s="36">
        <v>6</v>
      </c>
      <c r="B11" s="50" t="s">
        <v>30</v>
      </c>
      <c r="C11" s="58">
        <v>2504580</v>
      </c>
      <c r="D11" s="37">
        <v>2427698</v>
      </c>
      <c r="E11" s="37">
        <v>2393277</v>
      </c>
      <c r="F11" s="37">
        <v>2424962</v>
      </c>
      <c r="G11" s="37">
        <v>2469002</v>
      </c>
      <c r="H11" s="37">
        <v>2518709</v>
      </c>
      <c r="I11" s="37">
        <v>2474343</v>
      </c>
      <c r="J11" s="37">
        <v>2459354</v>
      </c>
      <c r="K11" s="37">
        <v>2538356</v>
      </c>
      <c r="L11" s="37">
        <v>2211467</v>
      </c>
      <c r="M11" s="37">
        <v>2400294</v>
      </c>
      <c r="N11" s="37">
        <v>2384995</v>
      </c>
      <c r="O11" s="37">
        <v>2364820</v>
      </c>
      <c r="P11" s="37">
        <v>2469847</v>
      </c>
      <c r="Q11" s="374">
        <v>2483712</v>
      </c>
      <c r="R11" s="374">
        <v>2480253</v>
      </c>
      <c r="S11" s="374">
        <v>2525502</v>
      </c>
      <c r="T11" s="374">
        <v>2552704</v>
      </c>
      <c r="U11" s="374">
        <v>2536466</v>
      </c>
      <c r="V11" s="374">
        <v>2413937</v>
      </c>
      <c r="W11" s="374">
        <v>2290085</v>
      </c>
      <c r="X11" s="374">
        <v>2405805</v>
      </c>
      <c r="Y11" s="151">
        <f t="shared" si="2"/>
        <v>0.6</v>
      </c>
      <c r="Z11" s="151">
        <f t="shared" si="2"/>
        <v>-0.1</v>
      </c>
      <c r="AA11" s="152">
        <f t="shared" si="2"/>
        <v>1.8</v>
      </c>
      <c r="AB11" s="152">
        <f t="shared" si="2"/>
        <v>1.1000000000000001</v>
      </c>
      <c r="AC11" s="152">
        <f t="shared" si="2"/>
        <v>-0.6</v>
      </c>
      <c r="AD11" s="153">
        <f t="shared" si="2"/>
        <v>-4.8</v>
      </c>
      <c r="AE11" s="225">
        <f t="shared" si="2"/>
        <v>-5.0999999999999996</v>
      </c>
      <c r="AF11" s="225">
        <f t="shared" si="2"/>
        <v>5.0999999999999996</v>
      </c>
    </row>
    <row r="12" spans="1:37">
      <c r="A12" s="36">
        <v>7</v>
      </c>
      <c r="B12" s="50" t="s">
        <v>31</v>
      </c>
      <c r="C12" s="58">
        <v>1070674</v>
      </c>
      <c r="D12" s="37">
        <v>997082</v>
      </c>
      <c r="E12" s="37">
        <v>1003921</v>
      </c>
      <c r="F12" s="37">
        <v>986449</v>
      </c>
      <c r="G12" s="37">
        <v>978114</v>
      </c>
      <c r="H12" s="37">
        <v>975112</v>
      </c>
      <c r="I12" s="37">
        <v>957085</v>
      </c>
      <c r="J12" s="37">
        <v>948391</v>
      </c>
      <c r="K12" s="37">
        <v>914161</v>
      </c>
      <c r="L12" s="37">
        <v>861645</v>
      </c>
      <c r="M12" s="37">
        <v>908836</v>
      </c>
      <c r="N12" s="37">
        <v>915483</v>
      </c>
      <c r="O12" s="37">
        <v>935000</v>
      </c>
      <c r="P12" s="37">
        <v>917453</v>
      </c>
      <c r="Q12" s="374">
        <v>935735</v>
      </c>
      <c r="R12" s="374">
        <v>944550</v>
      </c>
      <c r="S12" s="374">
        <v>954268</v>
      </c>
      <c r="T12" s="374">
        <v>1004228</v>
      </c>
      <c r="U12" s="374">
        <v>978615</v>
      </c>
      <c r="V12" s="374">
        <v>945292</v>
      </c>
      <c r="W12" s="374">
        <v>893509</v>
      </c>
      <c r="X12" s="374">
        <v>933957</v>
      </c>
      <c r="Y12" s="151">
        <f t="shared" si="2"/>
        <v>2</v>
      </c>
      <c r="Z12" s="151">
        <f t="shared" si="2"/>
        <v>0.9</v>
      </c>
      <c r="AA12" s="152">
        <f t="shared" si="2"/>
        <v>1</v>
      </c>
      <c r="AB12" s="152">
        <f t="shared" si="2"/>
        <v>5.2</v>
      </c>
      <c r="AC12" s="152">
        <f t="shared" si="2"/>
        <v>-2.6</v>
      </c>
      <c r="AD12" s="153">
        <f t="shared" si="2"/>
        <v>-3.4</v>
      </c>
      <c r="AE12" s="225">
        <f t="shared" si="2"/>
        <v>-5.5</v>
      </c>
      <c r="AF12" s="225">
        <f t="shared" si="2"/>
        <v>4.5</v>
      </c>
    </row>
    <row r="13" spans="1:37">
      <c r="A13" s="36">
        <v>8</v>
      </c>
      <c r="B13" s="50" t="s">
        <v>32</v>
      </c>
      <c r="C13" s="58">
        <v>703303</v>
      </c>
      <c r="D13" s="37">
        <v>674476</v>
      </c>
      <c r="E13" s="37">
        <v>706258</v>
      </c>
      <c r="F13" s="37">
        <v>679093</v>
      </c>
      <c r="G13" s="37">
        <v>673617</v>
      </c>
      <c r="H13" s="37">
        <v>666460</v>
      </c>
      <c r="I13" s="37">
        <v>614348</v>
      </c>
      <c r="J13" s="37">
        <v>611039</v>
      </c>
      <c r="K13" s="37">
        <v>575287</v>
      </c>
      <c r="L13" s="37">
        <v>548703</v>
      </c>
      <c r="M13" s="37">
        <v>555843</v>
      </c>
      <c r="N13" s="37">
        <v>558312</v>
      </c>
      <c r="O13" s="37">
        <v>567619</v>
      </c>
      <c r="P13" s="37">
        <v>583926</v>
      </c>
      <c r="Q13" s="374">
        <v>589129</v>
      </c>
      <c r="R13" s="374">
        <v>602813</v>
      </c>
      <c r="S13" s="374">
        <v>596929</v>
      </c>
      <c r="T13" s="374">
        <v>618370</v>
      </c>
      <c r="U13" s="374">
        <v>608554</v>
      </c>
      <c r="V13" s="374">
        <v>622161</v>
      </c>
      <c r="W13" s="374">
        <v>597934</v>
      </c>
      <c r="X13" s="374">
        <v>610932</v>
      </c>
      <c r="Y13" s="151">
        <f t="shared" si="2"/>
        <v>0.9</v>
      </c>
      <c r="Z13" s="151">
        <f t="shared" si="2"/>
        <v>2.2999999999999998</v>
      </c>
      <c r="AA13" s="152">
        <f t="shared" si="2"/>
        <v>-1</v>
      </c>
      <c r="AB13" s="152">
        <f t="shared" si="2"/>
        <v>3.6</v>
      </c>
      <c r="AC13" s="152">
        <f t="shared" si="2"/>
        <v>-1.6</v>
      </c>
      <c r="AD13" s="153">
        <f t="shared" si="2"/>
        <v>2.2000000000000002</v>
      </c>
      <c r="AE13" s="225">
        <f t="shared" si="2"/>
        <v>-3.9</v>
      </c>
      <c r="AF13" s="225">
        <f t="shared" si="2"/>
        <v>2.2000000000000002</v>
      </c>
    </row>
    <row r="14" spans="1:37">
      <c r="A14" s="36">
        <v>9</v>
      </c>
      <c r="B14" s="50" t="s">
        <v>33</v>
      </c>
      <c r="C14" s="58">
        <v>378601</v>
      </c>
      <c r="D14" s="37">
        <v>380068</v>
      </c>
      <c r="E14" s="37">
        <v>406849</v>
      </c>
      <c r="F14" s="37">
        <v>399915</v>
      </c>
      <c r="G14" s="37">
        <v>391734</v>
      </c>
      <c r="H14" s="37">
        <v>395727</v>
      </c>
      <c r="I14" s="37">
        <v>382633</v>
      </c>
      <c r="J14" s="37">
        <v>385444</v>
      </c>
      <c r="K14" s="37">
        <v>354586</v>
      </c>
      <c r="L14" s="37">
        <v>330015</v>
      </c>
      <c r="M14" s="37">
        <v>341956</v>
      </c>
      <c r="N14" s="37">
        <v>337217</v>
      </c>
      <c r="O14" s="37">
        <v>277011</v>
      </c>
      <c r="P14" s="37">
        <v>364135</v>
      </c>
      <c r="Q14" s="374">
        <v>352963</v>
      </c>
      <c r="R14" s="374">
        <v>365138</v>
      </c>
      <c r="S14" s="374">
        <v>369634</v>
      </c>
      <c r="T14" s="374">
        <v>379910</v>
      </c>
      <c r="U14" s="374">
        <v>368241</v>
      </c>
      <c r="V14" s="374">
        <v>369581</v>
      </c>
      <c r="W14" s="374">
        <v>355049</v>
      </c>
      <c r="X14" s="374">
        <v>371709</v>
      </c>
      <c r="Y14" s="151">
        <f t="shared" si="2"/>
        <v>-3.1</v>
      </c>
      <c r="Z14" s="151">
        <f t="shared" si="2"/>
        <v>3.4</v>
      </c>
      <c r="AA14" s="152">
        <f t="shared" si="2"/>
        <v>1.2</v>
      </c>
      <c r="AB14" s="152">
        <f t="shared" si="2"/>
        <v>2.8</v>
      </c>
      <c r="AC14" s="152">
        <f t="shared" si="2"/>
        <v>-3.1</v>
      </c>
      <c r="AD14" s="153">
        <f t="shared" si="2"/>
        <v>0.4</v>
      </c>
      <c r="AE14" s="225">
        <f t="shared" si="2"/>
        <v>-3.9</v>
      </c>
      <c r="AF14" s="225">
        <f t="shared" si="2"/>
        <v>4.7</v>
      </c>
    </row>
    <row r="15" spans="1:37">
      <c r="A15" s="40">
        <v>10</v>
      </c>
      <c r="B15" s="51" t="s">
        <v>34</v>
      </c>
      <c r="C15" s="226">
        <v>550004</v>
      </c>
      <c r="D15" s="41">
        <v>535102</v>
      </c>
      <c r="E15" s="41">
        <v>564930</v>
      </c>
      <c r="F15" s="41">
        <v>534267</v>
      </c>
      <c r="G15" s="41">
        <v>523271</v>
      </c>
      <c r="H15" s="41">
        <v>515691</v>
      </c>
      <c r="I15" s="41">
        <v>484365</v>
      </c>
      <c r="J15" s="41">
        <v>471525</v>
      </c>
      <c r="K15" s="41">
        <v>448828</v>
      </c>
      <c r="L15" s="41">
        <v>430858</v>
      </c>
      <c r="M15" s="41">
        <v>444041</v>
      </c>
      <c r="N15" s="41">
        <v>428974</v>
      </c>
      <c r="O15" s="41">
        <v>429688</v>
      </c>
      <c r="P15" s="41">
        <v>433013</v>
      </c>
      <c r="Q15" s="375">
        <v>426976</v>
      </c>
      <c r="R15" s="375">
        <v>431777</v>
      </c>
      <c r="S15" s="375">
        <v>430003</v>
      </c>
      <c r="T15" s="375">
        <v>433847</v>
      </c>
      <c r="U15" s="375">
        <v>431100</v>
      </c>
      <c r="V15" s="375">
        <v>446811</v>
      </c>
      <c r="W15" s="375">
        <v>424417</v>
      </c>
      <c r="X15" s="375">
        <v>437806</v>
      </c>
      <c r="Y15" s="154">
        <f t="shared" si="2"/>
        <v>-1.4</v>
      </c>
      <c r="Z15" s="154">
        <f t="shared" si="2"/>
        <v>1.1000000000000001</v>
      </c>
      <c r="AA15" s="155">
        <f t="shared" si="2"/>
        <v>-0.4</v>
      </c>
      <c r="AB15" s="155">
        <f t="shared" si="2"/>
        <v>0.9</v>
      </c>
      <c r="AC15" s="155">
        <f t="shared" si="2"/>
        <v>-0.6</v>
      </c>
      <c r="AD15" s="156">
        <f t="shared" si="2"/>
        <v>3.6</v>
      </c>
      <c r="AE15" s="227">
        <f t="shared" si="2"/>
        <v>-5</v>
      </c>
      <c r="AF15" s="227">
        <f t="shared" si="2"/>
        <v>3.2</v>
      </c>
    </row>
    <row r="16" spans="1:37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>
      <c r="A18" s="62" t="s">
        <v>64</v>
      </c>
      <c r="B18" s="20" t="s">
        <v>60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V18" s="21"/>
      <c r="W18" s="21" t="s">
        <v>36</v>
      </c>
      <c r="X18" s="21"/>
      <c r="Y18" s="21"/>
      <c r="Z18" s="21"/>
      <c r="AA18" s="21"/>
      <c r="AB18" s="21"/>
      <c r="AC18" s="21" t="s">
        <v>37</v>
      </c>
      <c r="AD18" s="21"/>
      <c r="AE18" s="21"/>
      <c r="AF18" s="21"/>
    </row>
    <row r="19" spans="1:32">
      <c r="A19" s="157"/>
      <c r="B19" s="158" t="s">
        <v>38</v>
      </c>
      <c r="C19" s="53">
        <v>2000</v>
      </c>
      <c r="D19" s="53">
        <v>2001</v>
      </c>
      <c r="E19" s="53">
        <v>2002</v>
      </c>
      <c r="F19" s="53">
        <v>2003</v>
      </c>
      <c r="G19" s="53">
        <v>2004</v>
      </c>
      <c r="H19" s="53">
        <v>2005</v>
      </c>
      <c r="I19" s="53">
        <v>2006</v>
      </c>
      <c r="J19" s="53">
        <v>2007</v>
      </c>
      <c r="K19" s="53">
        <v>2008</v>
      </c>
      <c r="L19" s="53">
        <v>2009</v>
      </c>
      <c r="M19" s="53">
        <v>2010</v>
      </c>
      <c r="N19" s="53">
        <v>2011</v>
      </c>
      <c r="O19" s="53">
        <v>2012</v>
      </c>
      <c r="P19" s="53">
        <v>2013</v>
      </c>
      <c r="Q19" s="53">
        <v>2014</v>
      </c>
      <c r="R19" s="53">
        <v>2015</v>
      </c>
      <c r="S19" s="53">
        <v>2016</v>
      </c>
      <c r="T19" s="53">
        <v>2017</v>
      </c>
      <c r="U19" s="53">
        <v>2018</v>
      </c>
      <c r="V19" s="251">
        <v>2019</v>
      </c>
      <c r="W19" s="251">
        <v>2020</v>
      </c>
      <c r="X19" s="251">
        <v>2021</v>
      </c>
      <c r="Y19" s="54"/>
      <c r="Z19" s="54"/>
      <c r="AA19" s="55"/>
      <c r="AB19" s="55"/>
      <c r="AC19" s="55"/>
      <c r="AD19" s="252"/>
      <c r="AE19" s="253"/>
      <c r="AF19" s="253"/>
    </row>
    <row r="20" spans="1:32">
      <c r="A20" s="159"/>
      <c r="B20" s="160"/>
      <c r="C20" s="57" t="s">
        <v>39</v>
      </c>
      <c r="D20" s="57" t="s">
        <v>40</v>
      </c>
      <c r="E20" s="57" t="s">
        <v>41</v>
      </c>
      <c r="F20" s="57" t="s">
        <v>42</v>
      </c>
      <c r="G20" s="57" t="s">
        <v>43</v>
      </c>
      <c r="H20" s="57" t="s">
        <v>44</v>
      </c>
      <c r="I20" s="57" t="s">
        <v>45</v>
      </c>
      <c r="J20" s="57" t="s">
        <v>46</v>
      </c>
      <c r="K20" s="37" t="s">
        <v>47</v>
      </c>
      <c r="L20" s="37" t="s">
        <v>48</v>
      </c>
      <c r="M20" s="37" t="s">
        <v>49</v>
      </c>
      <c r="N20" s="37" t="s">
        <v>50</v>
      </c>
      <c r="O20" s="37" t="s">
        <v>51</v>
      </c>
      <c r="P20" s="37" t="s">
        <v>52</v>
      </c>
      <c r="Q20" s="37" t="s">
        <v>53</v>
      </c>
      <c r="R20" s="37" t="s">
        <v>54</v>
      </c>
      <c r="S20" s="37" t="s">
        <v>55</v>
      </c>
      <c r="T20" s="37" t="s">
        <v>56</v>
      </c>
      <c r="U20" s="37" t="s">
        <v>57</v>
      </c>
      <c r="V20" s="254" t="s">
        <v>272</v>
      </c>
      <c r="W20" s="254" t="s">
        <v>225</v>
      </c>
      <c r="X20" s="254" t="s">
        <v>318</v>
      </c>
      <c r="Y20" s="58" t="s">
        <v>295</v>
      </c>
      <c r="Z20" s="58" t="s">
        <v>296</v>
      </c>
      <c r="AA20" s="37" t="s">
        <v>297</v>
      </c>
      <c r="AB20" s="37" t="s">
        <v>298</v>
      </c>
      <c r="AC20" s="37" t="s">
        <v>258</v>
      </c>
      <c r="AD20" s="84" t="s">
        <v>299</v>
      </c>
      <c r="AE20" s="221" t="s">
        <v>300</v>
      </c>
      <c r="AF20" s="221" t="s">
        <v>319</v>
      </c>
    </row>
    <row r="21" spans="1:32">
      <c r="A21" s="161"/>
      <c r="B21" s="162" t="s">
        <v>17</v>
      </c>
      <c r="C21" s="37"/>
      <c r="D21" s="37"/>
      <c r="E21" s="37"/>
      <c r="F21" s="37"/>
      <c r="G21" s="37"/>
      <c r="H21" s="37"/>
      <c r="I21" s="37"/>
      <c r="J21" s="37"/>
      <c r="K21" s="37"/>
      <c r="L21" s="63" t="s">
        <v>283</v>
      </c>
      <c r="M21" s="63" t="s">
        <v>262</v>
      </c>
      <c r="N21" s="63" t="s">
        <v>283</v>
      </c>
      <c r="O21" s="63" t="s">
        <v>262</v>
      </c>
      <c r="P21" s="61" t="s">
        <v>262</v>
      </c>
      <c r="Q21" s="61" t="s">
        <v>283</v>
      </c>
      <c r="R21" s="61" t="s">
        <v>262</v>
      </c>
      <c r="S21" s="61" t="s">
        <v>262</v>
      </c>
      <c r="T21" s="255" t="s">
        <v>283</v>
      </c>
      <c r="U21" s="61" t="s">
        <v>262</v>
      </c>
      <c r="V21" s="256" t="s">
        <v>58</v>
      </c>
      <c r="W21" s="256" t="s">
        <v>59</v>
      </c>
      <c r="X21" s="256" t="s">
        <v>59</v>
      </c>
      <c r="Y21" s="58"/>
      <c r="Z21" s="58"/>
      <c r="AA21" s="37"/>
      <c r="AB21" s="37"/>
      <c r="AC21" s="37"/>
      <c r="AD21" s="257"/>
      <c r="AE21" s="258"/>
      <c r="AF21" s="361"/>
    </row>
    <row r="22" spans="1:32">
      <c r="A22" s="32"/>
      <c r="B22" s="44" t="s">
        <v>24</v>
      </c>
      <c r="C22" s="222">
        <v>20336615</v>
      </c>
      <c r="D22" s="223">
        <v>20263967</v>
      </c>
      <c r="E22" s="223">
        <v>19975742</v>
      </c>
      <c r="F22" s="223">
        <v>19793033</v>
      </c>
      <c r="G22" s="223">
        <v>20010092</v>
      </c>
      <c r="H22" s="223">
        <v>20020257</v>
      </c>
      <c r="I22" s="223">
        <v>20684630.378402021</v>
      </c>
      <c r="J22" s="223">
        <v>20640541.316831104</v>
      </c>
      <c r="K22" s="223">
        <v>20204930.205991969</v>
      </c>
      <c r="L22" s="223">
        <v>18779913.111172631</v>
      </c>
      <c r="M22" s="223">
        <v>19645069.789474234</v>
      </c>
      <c r="N22" s="223">
        <v>19413326.95154839</v>
      </c>
      <c r="O22" s="223">
        <v>19566104.636758178</v>
      </c>
      <c r="P22" s="223">
        <v>19829286.736494951</v>
      </c>
      <c r="Q22" s="373">
        <v>20308831.088862881</v>
      </c>
      <c r="R22" s="373">
        <v>20844443.308003828</v>
      </c>
      <c r="S22" s="373">
        <v>20892594</v>
      </c>
      <c r="T22" s="373">
        <v>21268039</v>
      </c>
      <c r="U22" s="373">
        <v>21177777.150756441</v>
      </c>
      <c r="V22" s="373">
        <v>21262085.691040866</v>
      </c>
      <c r="W22" s="373">
        <v>20334386.918758169</v>
      </c>
      <c r="X22" s="373">
        <v>21398685</v>
      </c>
      <c r="Y22" s="148">
        <f t="shared" ref="Y22:AF23" si="3">ROUND((Q22-P22)/P22*100,1)</f>
        <v>2.4</v>
      </c>
      <c r="Z22" s="148">
        <f t="shared" si="3"/>
        <v>2.6</v>
      </c>
      <c r="AA22" s="149">
        <f t="shared" si="3"/>
        <v>0.2</v>
      </c>
      <c r="AB22" s="149">
        <f t="shared" si="3"/>
        <v>1.8</v>
      </c>
      <c r="AC22" s="149">
        <f t="shared" si="3"/>
        <v>-0.4</v>
      </c>
      <c r="AD22" s="150">
        <f t="shared" si="3"/>
        <v>0.4</v>
      </c>
      <c r="AE22" s="150">
        <f t="shared" si="3"/>
        <v>-4.4000000000000004</v>
      </c>
      <c r="AF22" s="224">
        <f t="shared" si="3"/>
        <v>5.2</v>
      </c>
    </row>
    <row r="23" spans="1:32">
      <c r="A23" s="36">
        <v>1</v>
      </c>
      <c r="B23" s="50" t="s">
        <v>25</v>
      </c>
      <c r="C23" s="58">
        <v>6701485</v>
      </c>
      <c r="D23" s="37">
        <v>6318738</v>
      </c>
      <c r="E23" s="37">
        <v>6149157</v>
      </c>
      <c r="F23" s="37">
        <v>6100559</v>
      </c>
      <c r="G23" s="37">
        <v>6165835</v>
      </c>
      <c r="H23" s="37">
        <v>6152822</v>
      </c>
      <c r="I23" s="37">
        <v>6345407.3784020208</v>
      </c>
      <c r="J23" s="37">
        <v>6362655.3168311045</v>
      </c>
      <c r="K23" s="37">
        <v>6215194.2059919685</v>
      </c>
      <c r="L23" s="37">
        <v>6061679.1111726314</v>
      </c>
      <c r="M23" s="37">
        <v>6325199.789474234</v>
      </c>
      <c r="N23" s="37">
        <v>6311682.9515483901</v>
      </c>
      <c r="O23" s="37">
        <v>6310925.6367581785</v>
      </c>
      <c r="P23" s="37">
        <v>6303575.736494951</v>
      </c>
      <c r="Q23" s="374">
        <v>6525318.0888628811</v>
      </c>
      <c r="R23" s="374">
        <v>6712072.3080038279</v>
      </c>
      <c r="S23" s="374">
        <v>6632390</v>
      </c>
      <c r="T23" s="374">
        <v>6726240</v>
      </c>
      <c r="U23" s="374">
        <v>6658127.1507564411</v>
      </c>
      <c r="V23" s="374">
        <v>6673063.6910408661</v>
      </c>
      <c r="W23" s="374">
        <v>6428036.9187581688</v>
      </c>
      <c r="X23" s="374">
        <v>6889928</v>
      </c>
      <c r="Y23" s="151">
        <f t="shared" si="3"/>
        <v>3.5</v>
      </c>
      <c r="Z23" s="151">
        <f t="shared" si="3"/>
        <v>2.9</v>
      </c>
      <c r="AA23" s="152">
        <f t="shared" si="3"/>
        <v>-1.2</v>
      </c>
      <c r="AB23" s="152">
        <f t="shared" si="3"/>
        <v>1.4</v>
      </c>
      <c r="AC23" s="152">
        <f t="shared" si="3"/>
        <v>-1</v>
      </c>
      <c r="AD23" s="153">
        <f t="shared" si="3"/>
        <v>0.2</v>
      </c>
      <c r="AE23" s="153">
        <f t="shared" si="3"/>
        <v>-3.7</v>
      </c>
      <c r="AF23" s="225">
        <f t="shared" si="3"/>
        <v>7.2</v>
      </c>
    </row>
    <row r="24" spans="1:32">
      <c r="A24" s="36">
        <v>2</v>
      </c>
      <c r="B24" s="50" t="s">
        <v>26</v>
      </c>
      <c r="C24" s="58">
        <v>2919217</v>
      </c>
      <c r="D24" s="37">
        <v>3096571</v>
      </c>
      <c r="E24" s="37">
        <v>2973093</v>
      </c>
      <c r="F24" s="37">
        <v>2945709</v>
      </c>
      <c r="G24" s="37">
        <v>2986248</v>
      </c>
      <c r="H24" s="37">
        <v>3027382</v>
      </c>
      <c r="I24" s="37">
        <v>3176831</v>
      </c>
      <c r="J24" s="37">
        <v>3200753</v>
      </c>
      <c r="K24" s="37">
        <v>3071653</v>
      </c>
      <c r="L24" s="37">
        <v>2892625</v>
      </c>
      <c r="M24" s="37">
        <v>3125037</v>
      </c>
      <c r="N24" s="37">
        <v>3120484</v>
      </c>
      <c r="O24" s="37">
        <v>3076296</v>
      </c>
      <c r="P24" s="37">
        <v>3148064</v>
      </c>
      <c r="Q24" s="374">
        <v>3200404</v>
      </c>
      <c r="R24" s="374">
        <v>3352844</v>
      </c>
      <c r="S24" s="374">
        <v>3367969</v>
      </c>
      <c r="T24" s="374">
        <v>3476727</v>
      </c>
      <c r="U24" s="374">
        <v>3435093</v>
      </c>
      <c r="V24" s="374">
        <v>3624919</v>
      </c>
      <c r="W24" s="374">
        <v>3445785</v>
      </c>
      <c r="X24" s="374">
        <v>3591508</v>
      </c>
      <c r="Y24" s="151">
        <f t="shared" ref="Y24:AF24" si="4">(Q24-P24)/P24*100</f>
        <v>1.662609146446832</v>
      </c>
      <c r="Z24" s="151">
        <f t="shared" si="4"/>
        <v>4.7631486524826236</v>
      </c>
      <c r="AA24" s="152">
        <f t="shared" si="4"/>
        <v>0.45110956549126657</v>
      </c>
      <c r="AB24" s="152">
        <f t="shared" si="4"/>
        <v>3.2291864919184232</v>
      </c>
      <c r="AC24" s="152">
        <f t="shared" si="4"/>
        <v>-1.1975055849941625</v>
      </c>
      <c r="AD24" s="153">
        <f t="shared" si="4"/>
        <v>5.5260803710409006</v>
      </c>
      <c r="AE24" s="153">
        <f t="shared" si="4"/>
        <v>-4.9417380084906721</v>
      </c>
      <c r="AF24" s="225">
        <f t="shared" si="4"/>
        <v>4.2290218339217329</v>
      </c>
    </row>
    <row r="25" spans="1:32">
      <c r="A25" s="36">
        <v>3</v>
      </c>
      <c r="B25" s="50" t="s">
        <v>27</v>
      </c>
      <c r="C25" s="58">
        <v>1794899</v>
      </c>
      <c r="D25" s="37">
        <v>1798170</v>
      </c>
      <c r="E25" s="37">
        <v>1762877</v>
      </c>
      <c r="F25" s="37">
        <v>1773838</v>
      </c>
      <c r="G25" s="37">
        <v>1816741</v>
      </c>
      <c r="H25" s="37">
        <v>1845893</v>
      </c>
      <c r="I25" s="37">
        <v>1929697</v>
      </c>
      <c r="J25" s="37">
        <v>1916252</v>
      </c>
      <c r="K25" s="37">
        <v>1825017</v>
      </c>
      <c r="L25" s="37">
        <v>1726930</v>
      </c>
      <c r="M25" s="37">
        <v>1787983</v>
      </c>
      <c r="N25" s="37">
        <v>1818531</v>
      </c>
      <c r="O25" s="37">
        <v>1869414</v>
      </c>
      <c r="P25" s="37">
        <v>1872398</v>
      </c>
      <c r="Q25" s="374">
        <v>1886876</v>
      </c>
      <c r="R25" s="374">
        <v>1924034</v>
      </c>
      <c r="S25" s="374">
        <v>2014052</v>
      </c>
      <c r="T25" s="374">
        <v>2011967</v>
      </c>
      <c r="U25" s="374">
        <v>2029985</v>
      </c>
      <c r="V25" s="374">
        <v>2140626</v>
      </c>
      <c r="W25" s="374">
        <v>2052840</v>
      </c>
      <c r="X25" s="374">
        <v>2126947</v>
      </c>
      <c r="Y25" s="151">
        <f t="shared" ref="Y25:AF32" si="5">ROUND((Q25-P25)/P25*100,1)</f>
        <v>0.8</v>
      </c>
      <c r="Z25" s="151">
        <f t="shared" si="5"/>
        <v>2</v>
      </c>
      <c r="AA25" s="152">
        <f t="shared" si="5"/>
        <v>4.7</v>
      </c>
      <c r="AB25" s="152">
        <f t="shared" si="5"/>
        <v>-0.1</v>
      </c>
      <c r="AC25" s="152">
        <f t="shared" si="5"/>
        <v>0.9</v>
      </c>
      <c r="AD25" s="153">
        <f t="shared" si="5"/>
        <v>5.5</v>
      </c>
      <c r="AE25" s="153">
        <f t="shared" si="5"/>
        <v>-4.0999999999999996</v>
      </c>
      <c r="AF25" s="225">
        <f t="shared" si="5"/>
        <v>3.6</v>
      </c>
    </row>
    <row r="26" spans="1:32">
      <c r="A26" s="36">
        <v>4</v>
      </c>
      <c r="B26" s="50" t="s">
        <v>28</v>
      </c>
      <c r="C26" s="58">
        <v>2587981</v>
      </c>
      <c r="D26" s="37">
        <v>2559714</v>
      </c>
      <c r="E26" s="37">
        <v>2617974</v>
      </c>
      <c r="F26" s="37">
        <v>2634526</v>
      </c>
      <c r="G26" s="37">
        <v>2668198</v>
      </c>
      <c r="H26" s="37">
        <v>2689288</v>
      </c>
      <c r="I26" s="37">
        <v>2856049</v>
      </c>
      <c r="J26" s="37">
        <v>2884730</v>
      </c>
      <c r="K26" s="37">
        <v>2904131</v>
      </c>
      <c r="L26" s="37">
        <v>2455678</v>
      </c>
      <c r="M26" s="37">
        <v>2558631</v>
      </c>
      <c r="N26" s="37">
        <v>2458984</v>
      </c>
      <c r="O26" s="37">
        <v>2654249</v>
      </c>
      <c r="P26" s="37">
        <v>2657918</v>
      </c>
      <c r="Q26" s="374">
        <v>2721949</v>
      </c>
      <c r="R26" s="374">
        <v>2769411</v>
      </c>
      <c r="S26" s="374">
        <v>2697980</v>
      </c>
      <c r="T26" s="374">
        <v>2713910</v>
      </c>
      <c r="U26" s="374">
        <v>2776393</v>
      </c>
      <c r="V26" s="374">
        <v>2763636</v>
      </c>
      <c r="W26" s="374">
        <v>2632771</v>
      </c>
      <c r="X26" s="374">
        <v>2741670</v>
      </c>
      <c r="Y26" s="151">
        <f t="shared" si="5"/>
        <v>2.4</v>
      </c>
      <c r="Z26" s="151">
        <f t="shared" si="5"/>
        <v>1.7</v>
      </c>
      <c r="AA26" s="152">
        <f t="shared" si="5"/>
        <v>-2.6</v>
      </c>
      <c r="AB26" s="152">
        <f t="shared" si="5"/>
        <v>0.6</v>
      </c>
      <c r="AC26" s="152">
        <f t="shared" si="5"/>
        <v>2.2999999999999998</v>
      </c>
      <c r="AD26" s="153">
        <f t="shared" si="5"/>
        <v>-0.5</v>
      </c>
      <c r="AE26" s="153">
        <f t="shared" si="5"/>
        <v>-4.7</v>
      </c>
      <c r="AF26" s="225">
        <f t="shared" si="5"/>
        <v>4.0999999999999996</v>
      </c>
    </row>
    <row r="27" spans="1:32">
      <c r="A27" s="36">
        <v>5</v>
      </c>
      <c r="B27" s="50" t="s">
        <v>29</v>
      </c>
      <c r="C27" s="58">
        <v>1150549</v>
      </c>
      <c r="D27" s="37">
        <v>1212508</v>
      </c>
      <c r="E27" s="37">
        <v>1179008</v>
      </c>
      <c r="F27" s="37">
        <v>1173088</v>
      </c>
      <c r="G27" s="37">
        <v>1185382</v>
      </c>
      <c r="H27" s="37">
        <v>1177893</v>
      </c>
      <c r="I27" s="37">
        <v>1209973</v>
      </c>
      <c r="J27" s="37">
        <v>1184625</v>
      </c>
      <c r="K27" s="37">
        <v>1164482</v>
      </c>
      <c r="L27" s="37">
        <v>1087489</v>
      </c>
      <c r="M27" s="37">
        <v>1105023</v>
      </c>
      <c r="N27" s="37">
        <v>1053507</v>
      </c>
      <c r="O27" s="37">
        <v>1060106</v>
      </c>
      <c r="P27" s="37">
        <v>1072961</v>
      </c>
      <c r="Q27" s="374">
        <v>1080596</v>
      </c>
      <c r="R27" s="374">
        <v>1077982</v>
      </c>
      <c r="S27" s="374">
        <v>1123422</v>
      </c>
      <c r="T27" s="374">
        <v>1186320</v>
      </c>
      <c r="U27" s="374">
        <v>1160464</v>
      </c>
      <c r="V27" s="374">
        <v>1114051</v>
      </c>
      <c r="W27" s="374">
        <v>1054326</v>
      </c>
      <c r="X27" s="374">
        <v>1102774</v>
      </c>
      <c r="Y27" s="151">
        <f t="shared" si="5"/>
        <v>0.7</v>
      </c>
      <c r="Z27" s="151">
        <f t="shared" si="5"/>
        <v>-0.2</v>
      </c>
      <c r="AA27" s="152">
        <f t="shared" si="5"/>
        <v>4.2</v>
      </c>
      <c r="AB27" s="152">
        <f t="shared" si="5"/>
        <v>5.6</v>
      </c>
      <c r="AC27" s="152">
        <f t="shared" si="5"/>
        <v>-2.2000000000000002</v>
      </c>
      <c r="AD27" s="153">
        <f t="shared" si="5"/>
        <v>-4</v>
      </c>
      <c r="AE27" s="153">
        <f t="shared" si="5"/>
        <v>-5.4</v>
      </c>
      <c r="AF27" s="225">
        <f t="shared" si="5"/>
        <v>4.5999999999999996</v>
      </c>
    </row>
    <row r="28" spans="1:32">
      <c r="A28" s="36">
        <v>6</v>
      </c>
      <c r="B28" s="50" t="s">
        <v>30</v>
      </c>
      <c r="C28" s="58">
        <v>2490309</v>
      </c>
      <c r="D28" s="37">
        <v>2476248</v>
      </c>
      <c r="E28" s="37">
        <v>2488978</v>
      </c>
      <c r="F28" s="37">
        <v>2486176</v>
      </c>
      <c r="G28" s="37">
        <v>2540771</v>
      </c>
      <c r="H28" s="37">
        <v>2561104</v>
      </c>
      <c r="I28" s="37">
        <v>2602049</v>
      </c>
      <c r="J28" s="37">
        <v>2568380</v>
      </c>
      <c r="K28" s="37">
        <v>2637757</v>
      </c>
      <c r="L28" s="37">
        <v>2296725</v>
      </c>
      <c r="M28" s="37">
        <v>2446159</v>
      </c>
      <c r="N28" s="37">
        <v>2395939</v>
      </c>
      <c r="O28" s="37">
        <v>2373597</v>
      </c>
      <c r="P28" s="37">
        <v>2471125</v>
      </c>
      <c r="Q28" s="374">
        <v>2536419</v>
      </c>
      <c r="R28" s="374">
        <v>2572756</v>
      </c>
      <c r="S28" s="374">
        <v>2616780</v>
      </c>
      <c r="T28" s="374">
        <v>2634293</v>
      </c>
      <c r="U28" s="374">
        <v>2634898</v>
      </c>
      <c r="V28" s="374">
        <v>2488406</v>
      </c>
      <c r="W28" s="374">
        <v>2370239</v>
      </c>
      <c r="X28" s="374">
        <v>2499632</v>
      </c>
      <c r="Y28" s="151">
        <f t="shared" si="5"/>
        <v>2.6</v>
      </c>
      <c r="Z28" s="151">
        <f t="shared" si="5"/>
        <v>1.4</v>
      </c>
      <c r="AA28" s="152">
        <f t="shared" si="5"/>
        <v>1.7</v>
      </c>
      <c r="AB28" s="152">
        <f t="shared" si="5"/>
        <v>0.7</v>
      </c>
      <c r="AC28" s="152">
        <f t="shared" si="5"/>
        <v>0</v>
      </c>
      <c r="AD28" s="153">
        <f t="shared" si="5"/>
        <v>-5.6</v>
      </c>
      <c r="AE28" s="153">
        <f t="shared" si="5"/>
        <v>-4.7</v>
      </c>
      <c r="AF28" s="225">
        <f t="shared" si="5"/>
        <v>5.5</v>
      </c>
    </row>
    <row r="29" spans="1:32">
      <c r="A29" s="36">
        <v>7</v>
      </c>
      <c r="B29" s="50" t="s">
        <v>31</v>
      </c>
      <c r="C29" s="58">
        <v>1064573</v>
      </c>
      <c r="D29" s="37">
        <v>1102427</v>
      </c>
      <c r="E29" s="37">
        <v>1090223</v>
      </c>
      <c r="F29" s="37">
        <v>1049339</v>
      </c>
      <c r="G29" s="37">
        <v>1035054</v>
      </c>
      <c r="H29" s="37">
        <v>1001075</v>
      </c>
      <c r="I29" s="37">
        <v>1006481</v>
      </c>
      <c r="J29" s="37">
        <v>990435</v>
      </c>
      <c r="K29" s="37">
        <v>949960</v>
      </c>
      <c r="L29" s="37">
        <v>894862</v>
      </c>
      <c r="M29" s="37">
        <v>926201</v>
      </c>
      <c r="N29" s="37">
        <v>919684</v>
      </c>
      <c r="O29" s="37">
        <v>938471</v>
      </c>
      <c r="P29" s="37">
        <v>917927</v>
      </c>
      <c r="Q29" s="374">
        <v>955591</v>
      </c>
      <c r="R29" s="374">
        <v>979778</v>
      </c>
      <c r="S29" s="374">
        <v>988758</v>
      </c>
      <c r="T29" s="374">
        <v>1036325</v>
      </c>
      <c r="U29" s="374">
        <v>1016591</v>
      </c>
      <c r="V29" s="374">
        <v>974453</v>
      </c>
      <c r="W29" s="374">
        <v>924781</v>
      </c>
      <c r="X29" s="374">
        <v>970381</v>
      </c>
      <c r="Y29" s="151">
        <f t="shared" si="5"/>
        <v>4.0999999999999996</v>
      </c>
      <c r="Z29" s="151">
        <f t="shared" si="5"/>
        <v>2.5</v>
      </c>
      <c r="AA29" s="152">
        <f t="shared" si="5"/>
        <v>0.9</v>
      </c>
      <c r="AB29" s="152">
        <f t="shared" si="5"/>
        <v>4.8</v>
      </c>
      <c r="AC29" s="152">
        <f t="shared" si="5"/>
        <v>-1.9</v>
      </c>
      <c r="AD29" s="153">
        <f t="shared" si="5"/>
        <v>-4.0999999999999996</v>
      </c>
      <c r="AE29" s="153">
        <f t="shared" si="5"/>
        <v>-5.0999999999999996</v>
      </c>
      <c r="AF29" s="225">
        <f t="shared" si="5"/>
        <v>4.9000000000000004</v>
      </c>
    </row>
    <row r="30" spans="1:32">
      <c r="A30" s="36">
        <v>8</v>
      </c>
      <c r="B30" s="50" t="s">
        <v>32</v>
      </c>
      <c r="C30" s="58">
        <v>696485</v>
      </c>
      <c r="D30" s="37">
        <v>698553</v>
      </c>
      <c r="E30" s="37">
        <v>717542</v>
      </c>
      <c r="F30" s="37">
        <v>681602</v>
      </c>
      <c r="G30" s="37">
        <v>680158</v>
      </c>
      <c r="H30" s="37">
        <v>660508</v>
      </c>
      <c r="I30" s="37">
        <v>648523</v>
      </c>
      <c r="J30" s="37">
        <v>641198</v>
      </c>
      <c r="K30" s="37">
        <v>601861</v>
      </c>
      <c r="L30" s="37">
        <v>573719</v>
      </c>
      <c r="M30" s="37">
        <v>569820</v>
      </c>
      <c r="N30" s="37">
        <v>564808</v>
      </c>
      <c r="O30" s="37">
        <v>573723</v>
      </c>
      <c r="P30" s="37">
        <v>587758</v>
      </c>
      <c r="Q30" s="374">
        <v>605189</v>
      </c>
      <c r="R30" s="374">
        <v>628931</v>
      </c>
      <c r="S30" s="374">
        <v>622705</v>
      </c>
      <c r="T30" s="374">
        <v>642492</v>
      </c>
      <c r="U30" s="374">
        <v>635864</v>
      </c>
      <c r="V30" s="374">
        <v>641354</v>
      </c>
      <c r="W30" s="374">
        <v>618862</v>
      </c>
      <c r="X30" s="374">
        <v>634759</v>
      </c>
      <c r="Y30" s="151">
        <f t="shared" si="5"/>
        <v>3</v>
      </c>
      <c r="Z30" s="151">
        <f t="shared" si="5"/>
        <v>3.9</v>
      </c>
      <c r="AA30" s="152">
        <f t="shared" si="5"/>
        <v>-1</v>
      </c>
      <c r="AB30" s="152">
        <f t="shared" si="5"/>
        <v>3.2</v>
      </c>
      <c r="AC30" s="152">
        <f t="shared" si="5"/>
        <v>-1</v>
      </c>
      <c r="AD30" s="153">
        <f t="shared" si="5"/>
        <v>0.9</v>
      </c>
      <c r="AE30" s="153">
        <f t="shared" si="5"/>
        <v>-3.5</v>
      </c>
      <c r="AF30" s="225">
        <f t="shared" si="5"/>
        <v>2.6</v>
      </c>
    </row>
    <row r="31" spans="1:32">
      <c r="A31" s="36">
        <v>9</v>
      </c>
      <c r="B31" s="50" t="s">
        <v>33</v>
      </c>
      <c r="C31" s="58">
        <v>379849</v>
      </c>
      <c r="D31" s="37">
        <v>417845</v>
      </c>
      <c r="E31" s="37">
        <v>423193</v>
      </c>
      <c r="F31" s="37">
        <v>412250</v>
      </c>
      <c r="G31" s="37">
        <v>404197</v>
      </c>
      <c r="H31" s="37">
        <v>394029</v>
      </c>
      <c r="I31" s="37">
        <v>401229</v>
      </c>
      <c r="J31" s="37">
        <v>400982</v>
      </c>
      <c r="K31" s="37">
        <v>368472</v>
      </c>
      <c r="L31" s="37">
        <v>342738</v>
      </c>
      <c r="M31" s="37">
        <v>348490</v>
      </c>
      <c r="N31" s="37">
        <v>338764</v>
      </c>
      <c r="O31" s="37">
        <v>278040</v>
      </c>
      <c r="P31" s="37">
        <v>364324</v>
      </c>
      <c r="Q31" s="374">
        <v>360453</v>
      </c>
      <c r="R31" s="374">
        <v>378755</v>
      </c>
      <c r="S31" s="374">
        <v>382993</v>
      </c>
      <c r="T31" s="374">
        <v>392052</v>
      </c>
      <c r="U31" s="374">
        <v>382532</v>
      </c>
      <c r="V31" s="374">
        <v>380982</v>
      </c>
      <c r="W31" s="374">
        <v>367475</v>
      </c>
      <c r="X31" s="374">
        <v>386206</v>
      </c>
      <c r="Y31" s="151">
        <f t="shared" si="5"/>
        <v>-1.1000000000000001</v>
      </c>
      <c r="Z31" s="151">
        <f t="shared" si="5"/>
        <v>5.0999999999999996</v>
      </c>
      <c r="AA31" s="152">
        <f t="shared" si="5"/>
        <v>1.1000000000000001</v>
      </c>
      <c r="AB31" s="152">
        <f t="shared" si="5"/>
        <v>2.4</v>
      </c>
      <c r="AC31" s="152">
        <f t="shared" si="5"/>
        <v>-2.4</v>
      </c>
      <c r="AD31" s="153">
        <f t="shared" si="5"/>
        <v>-0.4</v>
      </c>
      <c r="AE31" s="153">
        <f t="shared" si="5"/>
        <v>-3.5</v>
      </c>
      <c r="AF31" s="225">
        <f t="shared" si="5"/>
        <v>5.0999999999999996</v>
      </c>
    </row>
    <row r="32" spans="1:32">
      <c r="A32" s="40">
        <v>10</v>
      </c>
      <c r="B32" s="51" t="s">
        <v>34</v>
      </c>
      <c r="C32" s="226">
        <v>551268</v>
      </c>
      <c r="D32" s="41">
        <v>583193</v>
      </c>
      <c r="E32" s="41">
        <v>573697</v>
      </c>
      <c r="F32" s="41">
        <v>535946</v>
      </c>
      <c r="G32" s="41">
        <v>527508</v>
      </c>
      <c r="H32" s="41">
        <v>510263</v>
      </c>
      <c r="I32" s="41">
        <v>508391</v>
      </c>
      <c r="J32" s="41">
        <v>490531</v>
      </c>
      <c r="K32" s="41">
        <v>466403</v>
      </c>
      <c r="L32" s="41">
        <v>447468</v>
      </c>
      <c r="M32" s="41">
        <v>452526</v>
      </c>
      <c r="N32" s="41">
        <v>430943</v>
      </c>
      <c r="O32" s="41">
        <v>431283</v>
      </c>
      <c r="P32" s="41">
        <v>433236</v>
      </c>
      <c r="Q32" s="375">
        <v>436036</v>
      </c>
      <c r="R32" s="375">
        <v>447880</v>
      </c>
      <c r="S32" s="375">
        <v>445545</v>
      </c>
      <c r="T32" s="375">
        <v>447713</v>
      </c>
      <c r="U32" s="375">
        <v>447830</v>
      </c>
      <c r="V32" s="375">
        <v>460595</v>
      </c>
      <c r="W32" s="375">
        <v>439271</v>
      </c>
      <c r="X32" s="375">
        <v>454880</v>
      </c>
      <c r="Y32" s="154">
        <f t="shared" si="5"/>
        <v>0.6</v>
      </c>
      <c r="Z32" s="154">
        <f t="shared" si="5"/>
        <v>2.7</v>
      </c>
      <c r="AA32" s="155">
        <f t="shared" si="5"/>
        <v>-0.5</v>
      </c>
      <c r="AB32" s="155">
        <f t="shared" si="5"/>
        <v>0.5</v>
      </c>
      <c r="AC32" s="155">
        <f t="shared" si="5"/>
        <v>0</v>
      </c>
      <c r="AD32" s="156">
        <f t="shared" si="5"/>
        <v>2.9</v>
      </c>
      <c r="AE32" s="156">
        <f t="shared" si="5"/>
        <v>-4.5999999999999996</v>
      </c>
      <c r="AF32" s="227">
        <f t="shared" si="5"/>
        <v>3.6</v>
      </c>
    </row>
    <row r="33" spans="1:28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6" spans="1:28">
      <c r="A36" s="259" t="s">
        <v>61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64"/>
      <c r="T36" s="22" t="s">
        <v>62</v>
      </c>
    </row>
    <row r="37" spans="1:28">
      <c r="A37" s="260"/>
      <c r="B37" s="261" t="s">
        <v>63</v>
      </c>
      <c r="C37" s="262">
        <v>2001</v>
      </c>
      <c r="D37" s="65">
        <v>2002</v>
      </c>
      <c r="E37" s="65">
        <v>2003</v>
      </c>
      <c r="F37" s="65">
        <v>2004</v>
      </c>
      <c r="G37" s="65">
        <v>2005</v>
      </c>
      <c r="H37" s="262">
        <v>2006</v>
      </c>
      <c r="I37" s="65">
        <v>2007</v>
      </c>
      <c r="J37" s="65">
        <v>2008</v>
      </c>
      <c r="K37" s="263">
        <v>2009</v>
      </c>
      <c r="L37" s="264">
        <v>2010</v>
      </c>
      <c r="M37" s="264">
        <v>2011</v>
      </c>
      <c r="N37" s="263">
        <v>2012</v>
      </c>
      <c r="O37" s="264">
        <v>2013</v>
      </c>
      <c r="P37" s="263">
        <v>2014</v>
      </c>
      <c r="Q37" s="263">
        <v>2015</v>
      </c>
      <c r="R37" s="263">
        <v>2016</v>
      </c>
      <c r="S37" s="263">
        <v>2017</v>
      </c>
      <c r="T37" s="265">
        <v>2018</v>
      </c>
      <c r="U37" s="251">
        <v>2019</v>
      </c>
      <c r="V37" s="216">
        <v>2020</v>
      </c>
      <c r="W37" s="216">
        <v>2021</v>
      </c>
      <c r="X37" s="266"/>
    </row>
    <row r="38" spans="1:28">
      <c r="A38" s="267"/>
      <c r="B38" s="268" t="s">
        <v>17</v>
      </c>
      <c r="C38" s="269" t="s">
        <v>40</v>
      </c>
      <c r="D38" s="270" t="s">
        <v>41</v>
      </c>
      <c r="E38" s="270" t="s">
        <v>42</v>
      </c>
      <c r="F38" s="270" t="s">
        <v>43</v>
      </c>
      <c r="G38" s="270" t="s">
        <v>44</v>
      </c>
      <c r="H38" s="269" t="s">
        <v>45</v>
      </c>
      <c r="I38" s="270" t="s">
        <v>46</v>
      </c>
      <c r="J38" s="271" t="s">
        <v>47</v>
      </c>
      <c r="K38" s="272" t="s">
        <v>48</v>
      </c>
      <c r="L38" s="273" t="s">
        <v>49</v>
      </c>
      <c r="M38" s="58" t="s">
        <v>50</v>
      </c>
      <c r="N38" s="274" t="s">
        <v>51</v>
      </c>
      <c r="O38" s="273" t="s">
        <v>52</v>
      </c>
      <c r="P38" s="272" t="s">
        <v>53</v>
      </c>
      <c r="Q38" s="272" t="s">
        <v>54</v>
      </c>
      <c r="R38" s="272" t="s">
        <v>55</v>
      </c>
      <c r="S38" s="41" t="s">
        <v>56</v>
      </c>
      <c r="T38" s="51" t="s">
        <v>57</v>
      </c>
      <c r="U38" s="254" t="s">
        <v>272</v>
      </c>
      <c r="V38" s="217" t="s">
        <v>225</v>
      </c>
      <c r="W38" s="362" t="s">
        <v>318</v>
      </c>
      <c r="X38" s="266"/>
    </row>
    <row r="39" spans="1:28">
      <c r="A39" s="275"/>
      <c r="B39" s="276" t="s">
        <v>24</v>
      </c>
      <c r="C39" s="277">
        <f t="shared" ref="C39:W49" si="6">D5/C5*100-100</f>
        <v>-2.9282904659875726</v>
      </c>
      <c r="D39" s="278">
        <f t="shared" si="6"/>
        <v>-3.233256444424768</v>
      </c>
      <c r="E39" s="278">
        <f t="shared" si="6"/>
        <v>0.73360742822508485</v>
      </c>
      <c r="F39" s="278">
        <f t="shared" si="6"/>
        <v>0.80980422506327443</v>
      </c>
      <c r="G39" s="278">
        <f t="shared" si="6"/>
        <v>2.3687169090875386</v>
      </c>
      <c r="H39" s="277">
        <f t="shared" si="6"/>
        <v>-0.600922945828259</v>
      </c>
      <c r="I39" s="278">
        <f t="shared" si="6"/>
        <v>0.54184977799161516</v>
      </c>
      <c r="J39" s="278">
        <f t="shared" si="6"/>
        <v>-1.7282617899635397</v>
      </c>
      <c r="K39" s="278">
        <f t="shared" si="6"/>
        <v>-6.891832686308291</v>
      </c>
      <c r="L39" s="277">
        <f t="shared" si="6"/>
        <v>6.462214067427567</v>
      </c>
      <c r="M39" s="277">
        <f t="shared" si="6"/>
        <v>0.14025560437890761</v>
      </c>
      <c r="N39" s="279">
        <f t="shared" si="6"/>
        <v>0.95305846816687279</v>
      </c>
      <c r="O39" s="280">
        <f t="shared" si="6"/>
        <v>1.5229393148966892</v>
      </c>
      <c r="P39" s="279">
        <f t="shared" si="6"/>
        <v>0.36533364680919078</v>
      </c>
      <c r="Q39" s="279">
        <f t="shared" si="6"/>
        <v>1.1530578686105457</v>
      </c>
      <c r="R39" s="279">
        <f t="shared" si="6"/>
        <v>0.36051202915940905</v>
      </c>
      <c r="S39" s="279">
        <f t="shared" si="6"/>
        <v>2.1874557888249058</v>
      </c>
      <c r="T39" s="281">
        <f t="shared" si="6"/>
        <v>-0.4042657808601291</v>
      </c>
      <c r="U39" s="281">
        <f t="shared" si="6"/>
        <v>2.7642941651279784E-2</v>
      </c>
      <c r="V39" s="281">
        <f t="shared" si="6"/>
        <v>-4.7466783336125928</v>
      </c>
      <c r="W39" s="281">
        <f t="shared" si="6"/>
        <v>4.8288337940032022</v>
      </c>
      <c r="X39" s="282"/>
    </row>
    <row r="40" spans="1:28">
      <c r="A40" s="283">
        <v>1</v>
      </c>
      <c r="B40" s="268" t="s">
        <v>25</v>
      </c>
      <c r="C40" s="284">
        <f t="shared" si="6"/>
        <v>-2.1102508131964726</v>
      </c>
      <c r="D40" s="285">
        <f t="shared" si="6"/>
        <v>-9.9936689095886209</v>
      </c>
      <c r="E40" s="285">
        <f t="shared" si="6"/>
        <v>1.3275922473654447</v>
      </c>
      <c r="F40" s="285">
        <f t="shared" si="6"/>
        <v>0.76972720645768788</v>
      </c>
      <c r="G40" s="285">
        <f t="shared" si="6"/>
        <v>2.1106107429786505</v>
      </c>
      <c r="H40" s="286">
        <f t="shared" si="6"/>
        <v>-0.23774663215552039</v>
      </c>
      <c r="I40" s="287">
        <f t="shared" si="6"/>
        <v>1.0798261603006409</v>
      </c>
      <c r="J40" s="287">
        <f t="shared" si="6"/>
        <v>-1.9168318893209317</v>
      </c>
      <c r="K40" s="287">
        <f t="shared" si="6"/>
        <v>-2.2196572732417224</v>
      </c>
      <c r="L40" s="286">
        <f t="shared" si="6"/>
        <v>6.0597001788999165</v>
      </c>
      <c r="M40" s="284">
        <f t="shared" si="6"/>
        <v>1.0471777131462403</v>
      </c>
      <c r="N40" s="288">
        <f t="shared" si="6"/>
        <v>0.16953167805449709</v>
      </c>
      <c r="O40" s="289">
        <f t="shared" si="6"/>
        <v>7.5026254287422489E-3</v>
      </c>
      <c r="P40" s="288">
        <f t="shared" si="6"/>
        <v>1.3892944814595296</v>
      </c>
      <c r="Q40" s="288">
        <f t="shared" si="6"/>
        <v>1.4390979056576896</v>
      </c>
      <c r="R40" s="288">
        <f t="shared" si="6"/>
        <v>-0.99055799891746688</v>
      </c>
      <c r="S40" s="288">
        <f t="shared" si="6"/>
        <v>1.9243665401492649</v>
      </c>
      <c r="T40" s="290">
        <f t="shared" si="6"/>
        <v>0.21546147978277475</v>
      </c>
      <c r="U40" s="290">
        <f t="shared" si="6"/>
        <v>-2.6035416423427478</v>
      </c>
      <c r="V40" s="290">
        <f t="shared" si="6"/>
        <v>-4.0581978525545992</v>
      </c>
      <c r="W40" s="290">
        <f t="shared" si="6"/>
        <v>6.7729151021533198</v>
      </c>
      <c r="X40" s="282"/>
    </row>
    <row r="41" spans="1:28">
      <c r="A41" s="283">
        <v>2</v>
      </c>
      <c r="B41" s="268" t="s">
        <v>26</v>
      </c>
      <c r="C41" s="284">
        <f t="shared" si="6"/>
        <v>-1.1720852612176316</v>
      </c>
      <c r="D41" s="285">
        <f t="shared" si="6"/>
        <v>-2.3199982283222056</v>
      </c>
      <c r="E41" s="285">
        <f t="shared" si="6"/>
        <v>0.8078657536478886</v>
      </c>
      <c r="F41" s="285">
        <f t="shared" si="6"/>
        <v>1.3528249009461746</v>
      </c>
      <c r="G41" s="285">
        <f t="shared" si="6"/>
        <v>3.9543411419291203</v>
      </c>
      <c r="H41" s="284">
        <f t="shared" si="6"/>
        <v>0.7568819120131991</v>
      </c>
      <c r="I41" s="285">
        <f t="shared" si="6"/>
        <v>1.4554530663722716</v>
      </c>
      <c r="J41" s="285">
        <f t="shared" si="6"/>
        <v>-3.5557964202874928</v>
      </c>
      <c r="K41" s="285">
        <f t="shared" si="6"/>
        <v>-5.6820557650422785</v>
      </c>
      <c r="L41" s="284">
        <f t="shared" si="6"/>
        <v>9.8808226558190171</v>
      </c>
      <c r="M41" s="291">
        <f t="shared" si="6"/>
        <v>1.0936150404548215</v>
      </c>
      <c r="N41" s="292">
        <f t="shared" si="6"/>
        <v>-1.1323508518140528</v>
      </c>
      <c r="O41" s="291">
        <f t="shared" si="6"/>
        <v>2.3502442312691727</v>
      </c>
      <c r="P41" s="292">
        <f t="shared" si="6"/>
        <v>-0.29191275931269445</v>
      </c>
      <c r="Q41" s="292">
        <f t="shared" si="6"/>
        <v>3.3443265118020804</v>
      </c>
      <c r="R41" s="292">
        <f t="shared" si="6"/>
        <v>0.56280820670613707</v>
      </c>
      <c r="S41" s="292">
        <f t="shared" si="6"/>
        <v>3.4451911073008148</v>
      </c>
      <c r="T41" s="293">
        <f t="shared" si="6"/>
        <v>-1.561317152965799</v>
      </c>
      <c r="U41" s="293">
        <f t="shared" si="6"/>
        <v>6.3406947027111471</v>
      </c>
      <c r="V41" s="293">
        <f t="shared" si="6"/>
        <v>-5.3229701979758488</v>
      </c>
      <c r="W41" s="293">
        <f t="shared" si="6"/>
        <v>3.8277875563939006</v>
      </c>
      <c r="X41" s="282"/>
    </row>
    <row r="42" spans="1:28">
      <c r="A42" s="283">
        <v>3</v>
      </c>
      <c r="B42" s="268" t="s">
        <v>27</v>
      </c>
      <c r="C42" s="284">
        <f t="shared" si="6"/>
        <v>-2.5012263912727661</v>
      </c>
      <c r="D42" s="285">
        <f t="shared" si="6"/>
        <v>-2.2861550028608377</v>
      </c>
      <c r="E42" s="285">
        <f t="shared" si="6"/>
        <v>2.11785667790096</v>
      </c>
      <c r="F42" s="285">
        <f t="shared" si="6"/>
        <v>1.9938965965922364</v>
      </c>
      <c r="G42" s="285">
        <f t="shared" si="6"/>
        <v>4.1895895048667029</v>
      </c>
      <c r="H42" s="284">
        <f t="shared" si="6"/>
        <v>-1.2815188211812938</v>
      </c>
      <c r="I42" s="285">
        <f t="shared" si="6"/>
        <v>-4.4686916379390595E-3</v>
      </c>
      <c r="J42" s="285">
        <f t="shared" si="6"/>
        <v>-4.2870837595583851</v>
      </c>
      <c r="K42" s="285">
        <f t="shared" si="6"/>
        <v>-5.2274656753080251</v>
      </c>
      <c r="L42" s="284">
        <f t="shared" si="6"/>
        <v>5.3046797834221309</v>
      </c>
      <c r="M42" s="284">
        <f t="shared" si="6"/>
        <v>2.9709099353065938</v>
      </c>
      <c r="N42" s="288">
        <f t="shared" si="6"/>
        <v>3.0936374702806688</v>
      </c>
      <c r="O42" s="289">
        <f t="shared" si="6"/>
        <v>0.17660637363050569</v>
      </c>
      <c r="P42" s="288">
        <f t="shared" si="6"/>
        <v>-1.1642124317500588</v>
      </c>
      <c r="Q42" s="288">
        <f t="shared" si="6"/>
        <v>0.58836589095446357</v>
      </c>
      <c r="R42" s="288">
        <f t="shared" si="6"/>
        <v>4.7950417147852704</v>
      </c>
      <c r="S42" s="288">
        <f t="shared" si="6"/>
        <v>0.10561739314027818</v>
      </c>
      <c r="T42" s="290">
        <f t="shared" si="6"/>
        <v>0.52392891645223472</v>
      </c>
      <c r="U42" s="290">
        <f t="shared" si="6"/>
        <v>6.2643060848419623</v>
      </c>
      <c r="V42" s="290">
        <f t="shared" si="6"/>
        <v>-4.4854844418546946</v>
      </c>
      <c r="W42" s="290">
        <f t="shared" si="6"/>
        <v>3.2110177314851569</v>
      </c>
      <c r="X42" s="282"/>
    </row>
    <row r="43" spans="1:28">
      <c r="A43" s="283">
        <v>4</v>
      </c>
      <c r="B43" s="268" t="s">
        <v>28</v>
      </c>
      <c r="C43" s="284">
        <f t="shared" si="6"/>
        <v>-6.4827782675479995</v>
      </c>
      <c r="D43" s="285">
        <f t="shared" si="6"/>
        <v>2.9952321634254133</v>
      </c>
      <c r="E43" s="285">
        <f t="shared" si="6"/>
        <v>1.8673804554360345</v>
      </c>
      <c r="F43" s="285">
        <f t="shared" si="6"/>
        <v>0.86699951935808883</v>
      </c>
      <c r="G43" s="285">
        <f t="shared" si="6"/>
        <v>3.2729079047072247</v>
      </c>
      <c r="H43" s="284">
        <f t="shared" si="6"/>
        <v>2.4922116033268225</v>
      </c>
      <c r="I43" s="285">
        <f t="shared" si="6"/>
        <v>1.8079605979544056</v>
      </c>
      <c r="J43" s="285">
        <f t="shared" si="6"/>
        <v>0.88146547289744603</v>
      </c>
      <c r="K43" s="285">
        <f t="shared" si="6"/>
        <v>-15.392501213013816</v>
      </c>
      <c r="L43" s="284">
        <f t="shared" si="6"/>
        <v>6.1804536144560558</v>
      </c>
      <c r="M43" s="284">
        <f t="shared" si="6"/>
        <v>-2.5055991320200235</v>
      </c>
      <c r="N43" s="288">
        <f t="shared" si="6"/>
        <v>8.035297722398127</v>
      </c>
      <c r="O43" s="289">
        <f t="shared" si="6"/>
        <v>0.45790516987756291</v>
      </c>
      <c r="P43" s="288">
        <f t="shared" si="6"/>
        <v>0.33291386587757188</v>
      </c>
      <c r="Q43" s="288">
        <f t="shared" si="6"/>
        <v>0.16699263559101496</v>
      </c>
      <c r="R43" s="288">
        <f t="shared" si="6"/>
        <v>-2.4707866170157189</v>
      </c>
      <c r="S43" s="288">
        <f t="shared" si="6"/>
        <v>0.99786010986716178</v>
      </c>
      <c r="T43" s="290">
        <f t="shared" si="6"/>
        <v>1.6282646761893744</v>
      </c>
      <c r="U43" s="290">
        <f t="shared" si="6"/>
        <v>0.30882905372742187</v>
      </c>
      <c r="V43" s="290">
        <f t="shared" si="6"/>
        <v>-5.1172167867120777</v>
      </c>
      <c r="W43" s="290">
        <f t="shared" si="6"/>
        <v>3.7353645673832432</v>
      </c>
      <c r="X43" s="282"/>
    </row>
    <row r="44" spans="1:28">
      <c r="A44" s="283">
        <v>5</v>
      </c>
      <c r="B44" s="268" t="s">
        <v>29</v>
      </c>
      <c r="C44" s="284">
        <f t="shared" si="6"/>
        <v>-1.3047909589451621</v>
      </c>
      <c r="D44" s="285">
        <f t="shared" si="6"/>
        <v>-0.9415197854271895</v>
      </c>
      <c r="E44" s="285">
        <f t="shared" si="6"/>
        <v>0.60485978129744922</v>
      </c>
      <c r="F44" s="285">
        <f t="shared" si="6"/>
        <v>0.31791141619808627</v>
      </c>
      <c r="G44" s="285">
        <f t="shared" si="6"/>
        <v>2.1418880138170522</v>
      </c>
      <c r="H44" s="284">
        <f t="shared" si="6"/>
        <v>-0.95165431131366063</v>
      </c>
      <c r="I44" s="285">
        <f t="shared" si="6"/>
        <v>-1.3158488261542374</v>
      </c>
      <c r="J44" s="285">
        <f t="shared" si="6"/>
        <v>-1.4962777651295767</v>
      </c>
      <c r="K44" s="285">
        <f t="shared" si="6"/>
        <v>-6.5571064098639908</v>
      </c>
      <c r="L44" s="284">
        <f t="shared" si="6"/>
        <v>3.550780138321997</v>
      </c>
      <c r="M44" s="284">
        <f t="shared" si="6"/>
        <v>-3.2839529172196364</v>
      </c>
      <c r="N44" s="288">
        <f t="shared" si="6"/>
        <v>0.71422100801473221</v>
      </c>
      <c r="O44" s="289">
        <f t="shared" si="6"/>
        <v>1.5359998485113806</v>
      </c>
      <c r="P44" s="288">
        <f t="shared" si="6"/>
        <v>-1.3302772825268079</v>
      </c>
      <c r="Q44" s="288">
        <f t="shared" si="6"/>
        <v>-1.7877562746776903</v>
      </c>
      <c r="R44" s="288">
        <f t="shared" si="6"/>
        <v>4.3312083523779705</v>
      </c>
      <c r="S44" s="288">
        <f t="shared" si="6"/>
        <v>6.0264554949291522</v>
      </c>
      <c r="T44" s="290">
        <f t="shared" si="6"/>
        <v>-2.8239082723471256</v>
      </c>
      <c r="U44" s="290">
        <f t="shared" si="6"/>
        <v>-3.2587542542659094</v>
      </c>
      <c r="V44" s="290">
        <f t="shared" si="6"/>
        <v>-5.74048542162096</v>
      </c>
      <c r="W44" s="290">
        <f t="shared" si="6"/>
        <v>4.1925173166632561</v>
      </c>
      <c r="X44" s="282"/>
    </row>
    <row r="45" spans="1:28">
      <c r="A45" s="283">
        <v>6</v>
      </c>
      <c r="B45" s="268" t="s">
        <v>30</v>
      </c>
      <c r="C45" s="284">
        <f t="shared" si="6"/>
        <v>-3.0696563894944404</v>
      </c>
      <c r="D45" s="285">
        <f t="shared" si="6"/>
        <v>-1.4178452179801582</v>
      </c>
      <c r="E45" s="285">
        <f t="shared" si="6"/>
        <v>1.3239169557054993</v>
      </c>
      <c r="F45" s="285">
        <f t="shared" si="6"/>
        <v>1.8161109328723484</v>
      </c>
      <c r="G45" s="285">
        <f t="shared" si="6"/>
        <v>2.0132425976163688</v>
      </c>
      <c r="H45" s="284">
        <f t="shared" si="6"/>
        <v>-1.7614579532609866</v>
      </c>
      <c r="I45" s="285">
        <f t="shared" si="6"/>
        <v>-0.60577696786580759</v>
      </c>
      <c r="J45" s="285">
        <f t="shared" si="6"/>
        <v>3.2123069716681698</v>
      </c>
      <c r="K45" s="285">
        <f t="shared" si="6"/>
        <v>-12.877980866356026</v>
      </c>
      <c r="L45" s="284">
        <f t="shared" si="6"/>
        <v>8.53854025404857</v>
      </c>
      <c r="M45" s="284">
        <f t="shared" si="6"/>
        <v>-0.6373802542521787</v>
      </c>
      <c r="N45" s="288">
        <f t="shared" si="6"/>
        <v>-0.84591372308956636</v>
      </c>
      <c r="O45" s="289">
        <f t="shared" si="6"/>
        <v>4.4412259706869861</v>
      </c>
      <c r="P45" s="288">
        <f t="shared" si="6"/>
        <v>0.56137080556001706</v>
      </c>
      <c r="Q45" s="288">
        <f t="shared" si="6"/>
        <v>-0.13926735466912987</v>
      </c>
      <c r="R45" s="288">
        <f t="shared" si="6"/>
        <v>1.8243703364132529</v>
      </c>
      <c r="S45" s="288">
        <f t="shared" si="6"/>
        <v>1.0770927918489122</v>
      </c>
      <c r="T45" s="290">
        <f t="shared" si="6"/>
        <v>-0.63610978789550643</v>
      </c>
      <c r="U45" s="290">
        <f t="shared" si="6"/>
        <v>-4.8306975137849264</v>
      </c>
      <c r="V45" s="290">
        <f t="shared" si="6"/>
        <v>-5.1307055652239484</v>
      </c>
      <c r="W45" s="290">
        <f t="shared" si="6"/>
        <v>5.0530875491520959</v>
      </c>
      <c r="X45" s="282"/>
    </row>
    <row r="46" spans="1:28">
      <c r="A46" s="283">
        <v>7</v>
      </c>
      <c r="B46" s="268" t="s">
        <v>31</v>
      </c>
      <c r="C46" s="284">
        <f t="shared" si="6"/>
        <v>-6.873427392464933</v>
      </c>
      <c r="D46" s="285">
        <f t="shared" si="6"/>
        <v>0.68590146046163625</v>
      </c>
      <c r="E46" s="285">
        <f t="shared" si="6"/>
        <v>-1.7403759857598402</v>
      </c>
      <c r="F46" s="285">
        <f t="shared" si="6"/>
        <v>-0.84494991631599703</v>
      </c>
      <c r="G46" s="285">
        <f t="shared" si="6"/>
        <v>-0.30691718961183767</v>
      </c>
      <c r="H46" s="284">
        <f t="shared" si="6"/>
        <v>-1.8487107122053743</v>
      </c>
      <c r="I46" s="285">
        <f t="shared" si="6"/>
        <v>-0.90838326794381885</v>
      </c>
      <c r="J46" s="285">
        <f t="shared" si="6"/>
        <v>-3.6092708598036012</v>
      </c>
      <c r="K46" s="285">
        <f t="shared" si="6"/>
        <v>-5.7447211158647207</v>
      </c>
      <c r="L46" s="284">
        <f t="shared" si="6"/>
        <v>5.4768495145912937</v>
      </c>
      <c r="M46" s="284">
        <f t="shared" si="6"/>
        <v>0.73137507757175513</v>
      </c>
      <c r="N46" s="288">
        <f t="shared" si="6"/>
        <v>2.131880111372908</v>
      </c>
      <c r="O46" s="289">
        <f t="shared" si="6"/>
        <v>-1.8766844919786081</v>
      </c>
      <c r="P46" s="288">
        <f t="shared" si="6"/>
        <v>1.992690633743635</v>
      </c>
      <c r="Q46" s="288">
        <f t="shared" si="6"/>
        <v>0.94204021437693086</v>
      </c>
      <c r="R46" s="288">
        <f t="shared" si="6"/>
        <v>1.0288497167963584</v>
      </c>
      <c r="S46" s="288">
        <f t="shared" si="6"/>
        <v>5.2354265258816213</v>
      </c>
      <c r="T46" s="290">
        <f t="shared" si="6"/>
        <v>-2.5505164165906535</v>
      </c>
      <c r="U46" s="290">
        <f t="shared" si="6"/>
        <v>-3.4051184582292251</v>
      </c>
      <c r="V46" s="290">
        <f t="shared" si="6"/>
        <v>-5.4779898697968576</v>
      </c>
      <c r="W46" s="290">
        <f t="shared" si="6"/>
        <v>4.5268710220042578</v>
      </c>
      <c r="X46" s="282"/>
    </row>
    <row r="47" spans="1:28">
      <c r="A47" s="283">
        <v>8</v>
      </c>
      <c r="B47" s="268" t="s">
        <v>32</v>
      </c>
      <c r="C47" s="284">
        <f t="shared" si="6"/>
        <v>-4.0988023654100658</v>
      </c>
      <c r="D47" s="285">
        <f t="shared" si="6"/>
        <v>4.7121024321102709</v>
      </c>
      <c r="E47" s="285">
        <f t="shared" si="6"/>
        <v>-3.8463281123895143</v>
      </c>
      <c r="F47" s="285">
        <f t="shared" si="6"/>
        <v>-0.80636967248962321</v>
      </c>
      <c r="G47" s="285">
        <f t="shared" si="6"/>
        <v>-1.0624731858014229</v>
      </c>
      <c r="H47" s="284">
        <f t="shared" si="6"/>
        <v>-7.8192239594274184</v>
      </c>
      <c r="I47" s="285">
        <f t="shared" si="6"/>
        <v>-0.53861980506162865</v>
      </c>
      <c r="J47" s="285">
        <f t="shared" si="6"/>
        <v>-5.8510176928150344</v>
      </c>
      <c r="K47" s="285">
        <f t="shared" si="6"/>
        <v>-4.6209978671515159</v>
      </c>
      <c r="L47" s="284">
        <f t="shared" si="6"/>
        <v>1.301250403223591</v>
      </c>
      <c r="M47" s="284">
        <f t="shared" si="6"/>
        <v>0.44419017600294808</v>
      </c>
      <c r="N47" s="288">
        <f t="shared" si="6"/>
        <v>1.6669890670449377</v>
      </c>
      <c r="O47" s="289">
        <f t="shared" si="6"/>
        <v>2.8728777577917413</v>
      </c>
      <c r="P47" s="288">
        <f t="shared" si="6"/>
        <v>0.89103756297888026</v>
      </c>
      <c r="Q47" s="288">
        <f t="shared" si="6"/>
        <v>2.3227510443383466</v>
      </c>
      <c r="R47" s="288">
        <f t="shared" si="6"/>
        <v>-0.9760904293703021</v>
      </c>
      <c r="S47" s="288">
        <f t="shared" si="6"/>
        <v>3.5918844619711905</v>
      </c>
      <c r="T47" s="290">
        <f t="shared" si="6"/>
        <v>-1.5873991299707342</v>
      </c>
      <c r="U47" s="290">
        <f t="shared" si="6"/>
        <v>2.2359560532015337</v>
      </c>
      <c r="V47" s="290">
        <f t="shared" si="6"/>
        <v>-3.8940081425868982</v>
      </c>
      <c r="W47" s="290">
        <f t="shared" si="6"/>
        <v>2.1738185150869498</v>
      </c>
      <c r="X47" s="282"/>
    </row>
    <row r="48" spans="1:28">
      <c r="A48" s="283">
        <v>9</v>
      </c>
      <c r="B48" s="268" t="s">
        <v>33</v>
      </c>
      <c r="C48" s="284">
        <f t="shared" si="6"/>
        <v>0.3874791667217039</v>
      </c>
      <c r="D48" s="285">
        <f t="shared" si="6"/>
        <v>7.0463706494627161</v>
      </c>
      <c r="E48" s="285">
        <f t="shared" si="6"/>
        <v>-1.7043178181585859</v>
      </c>
      <c r="F48" s="285">
        <f t="shared" si="6"/>
        <v>-2.0456847080004508</v>
      </c>
      <c r="G48" s="285">
        <f t="shared" si="6"/>
        <v>1.0193141264225289</v>
      </c>
      <c r="H48" s="284">
        <f t="shared" si="6"/>
        <v>-3.3088467554652539</v>
      </c>
      <c r="I48" s="285">
        <f t="shared" si="6"/>
        <v>0.73464651506796486</v>
      </c>
      <c r="J48" s="285">
        <f t="shared" si="6"/>
        <v>-8.0058322350328552</v>
      </c>
      <c r="K48" s="285">
        <f t="shared" si="6"/>
        <v>-6.9294896019583376</v>
      </c>
      <c r="L48" s="284">
        <f t="shared" si="6"/>
        <v>3.618320379376712</v>
      </c>
      <c r="M48" s="284">
        <f t="shared" si="6"/>
        <v>-1.3858508112154766</v>
      </c>
      <c r="N48" s="288">
        <f t="shared" si="6"/>
        <v>-17.85378554461964</v>
      </c>
      <c r="O48" s="289">
        <f t="shared" si="6"/>
        <v>31.451458606336928</v>
      </c>
      <c r="P48" s="288">
        <f t="shared" si="6"/>
        <v>-3.0680928776415328</v>
      </c>
      <c r="Q48" s="288">
        <f t="shared" si="6"/>
        <v>3.4493700472853988</v>
      </c>
      <c r="R48" s="288">
        <f t="shared" si="6"/>
        <v>1.2313152835366452</v>
      </c>
      <c r="S48" s="288">
        <f t="shared" si="6"/>
        <v>2.7800472900220115</v>
      </c>
      <c r="T48" s="290">
        <f t="shared" si="6"/>
        <v>-3.071516938222203</v>
      </c>
      <c r="U48" s="290">
        <f t="shared" si="6"/>
        <v>0.36389212499423707</v>
      </c>
      <c r="V48" s="290">
        <f t="shared" si="6"/>
        <v>-3.9320203148971444</v>
      </c>
      <c r="W48" s="290">
        <f t="shared" si="6"/>
        <v>4.6923100755107043</v>
      </c>
      <c r="X48" s="282"/>
    </row>
    <row r="49" spans="1:24">
      <c r="A49" s="294">
        <v>10</v>
      </c>
      <c r="B49" s="271" t="s">
        <v>34</v>
      </c>
      <c r="C49" s="295">
        <f t="shared" si="6"/>
        <v>-2.7094348404738895</v>
      </c>
      <c r="D49" s="296">
        <f t="shared" si="6"/>
        <v>5.5742643458630283</v>
      </c>
      <c r="E49" s="296">
        <f t="shared" si="6"/>
        <v>-5.4277521108809879</v>
      </c>
      <c r="F49" s="296">
        <f t="shared" si="6"/>
        <v>-2.0581469564843076</v>
      </c>
      <c r="G49" s="296">
        <f t="shared" si="6"/>
        <v>-1.4485801812062959</v>
      </c>
      <c r="H49" s="295">
        <f t="shared" si="6"/>
        <v>-6.0745679098529877</v>
      </c>
      <c r="I49" s="296">
        <f t="shared" si="6"/>
        <v>-2.6508934378000077</v>
      </c>
      <c r="J49" s="296">
        <f t="shared" si="6"/>
        <v>-4.8135305657176133</v>
      </c>
      <c r="K49" s="296">
        <f t="shared" si="6"/>
        <v>-4.0037609061823218</v>
      </c>
      <c r="L49" s="295">
        <f t="shared" si="6"/>
        <v>3.0597087671576162</v>
      </c>
      <c r="M49" s="295">
        <f t="shared" si="6"/>
        <v>-3.3931551365752171</v>
      </c>
      <c r="N49" s="297">
        <f t="shared" si="6"/>
        <v>0.1664436539277574</v>
      </c>
      <c r="O49" s="298">
        <f t="shared" si="6"/>
        <v>0.77381728137623895</v>
      </c>
      <c r="P49" s="297">
        <f t="shared" si="6"/>
        <v>-1.3941844702122097</v>
      </c>
      <c r="Q49" s="297">
        <f t="shared" si="6"/>
        <v>1.1244191711009535</v>
      </c>
      <c r="R49" s="297">
        <f t="shared" si="6"/>
        <v>-0.4108602357235327</v>
      </c>
      <c r="S49" s="297">
        <f t="shared" si="6"/>
        <v>0.89394725153080401</v>
      </c>
      <c r="T49" s="299">
        <f t="shared" si="6"/>
        <v>-0.63317252395430046</v>
      </c>
      <c r="U49" s="299">
        <f t="shared" si="6"/>
        <v>3.644398051496168</v>
      </c>
      <c r="V49" s="299">
        <f t="shared" si="6"/>
        <v>-5.0119625523991118</v>
      </c>
      <c r="W49" s="299">
        <f t="shared" si="6"/>
        <v>3.1546804204355681</v>
      </c>
      <c r="X49" s="282"/>
    </row>
    <row r="50" spans="1:24">
      <c r="A50" s="300" t="s">
        <v>262</v>
      </c>
    </row>
    <row r="51" spans="1:24">
      <c r="A51" s="301" t="s">
        <v>64</v>
      </c>
      <c r="B51" s="259" t="s">
        <v>60</v>
      </c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64"/>
      <c r="S51" s="22" t="s">
        <v>62</v>
      </c>
    </row>
    <row r="52" spans="1:24">
      <c r="A52" s="260"/>
      <c r="B52" s="261" t="s">
        <v>63</v>
      </c>
      <c r="C52" s="262">
        <v>2001</v>
      </c>
      <c r="D52" s="65">
        <v>2002</v>
      </c>
      <c r="E52" s="65">
        <v>2003</v>
      </c>
      <c r="F52" s="65">
        <v>2004</v>
      </c>
      <c r="G52" s="65">
        <v>2005</v>
      </c>
      <c r="H52" s="65">
        <v>2006</v>
      </c>
      <c r="I52" s="65">
        <v>2007</v>
      </c>
      <c r="J52" s="65">
        <v>2008</v>
      </c>
      <c r="K52" s="263">
        <v>2009</v>
      </c>
      <c r="L52" s="264">
        <v>2010</v>
      </c>
      <c r="M52" s="264">
        <v>2011</v>
      </c>
      <c r="N52" s="263">
        <v>2012</v>
      </c>
      <c r="O52" s="264">
        <v>2013</v>
      </c>
      <c r="P52" s="263">
        <v>2014</v>
      </c>
      <c r="Q52" s="263">
        <v>2015</v>
      </c>
      <c r="R52" s="263">
        <v>2016</v>
      </c>
      <c r="S52" s="263">
        <v>2017</v>
      </c>
      <c r="T52" s="265">
        <v>2018</v>
      </c>
      <c r="U52" s="265">
        <v>2019</v>
      </c>
      <c r="V52" s="216">
        <v>2020</v>
      </c>
      <c r="W52" s="216">
        <v>2021</v>
      </c>
      <c r="X52" s="266"/>
    </row>
    <row r="53" spans="1:24">
      <c r="A53" s="267"/>
      <c r="B53" s="268" t="s">
        <v>17</v>
      </c>
      <c r="C53" s="269" t="s">
        <v>40</v>
      </c>
      <c r="D53" s="270" t="s">
        <v>41</v>
      </c>
      <c r="E53" s="270" t="s">
        <v>42</v>
      </c>
      <c r="F53" s="270" t="s">
        <v>43</v>
      </c>
      <c r="G53" s="270" t="s">
        <v>44</v>
      </c>
      <c r="H53" s="270" t="s">
        <v>45</v>
      </c>
      <c r="I53" s="270" t="s">
        <v>46</v>
      </c>
      <c r="J53" s="271" t="s">
        <v>47</v>
      </c>
      <c r="K53" s="272" t="s">
        <v>48</v>
      </c>
      <c r="L53" s="273" t="s">
        <v>49</v>
      </c>
      <c r="M53" s="58" t="s">
        <v>50</v>
      </c>
      <c r="N53" s="274" t="s">
        <v>51</v>
      </c>
      <c r="O53" s="273" t="s">
        <v>52</v>
      </c>
      <c r="P53" s="272" t="s">
        <v>53</v>
      </c>
      <c r="Q53" s="272" t="s">
        <v>54</v>
      </c>
      <c r="R53" s="272" t="s">
        <v>55</v>
      </c>
      <c r="S53" s="41" t="s">
        <v>56</v>
      </c>
      <c r="T53" s="51" t="s">
        <v>57</v>
      </c>
      <c r="U53" s="51" t="s">
        <v>272</v>
      </c>
      <c r="V53" s="217" t="s">
        <v>225</v>
      </c>
      <c r="W53" s="362" t="s">
        <v>318</v>
      </c>
      <c r="X53" s="266"/>
    </row>
    <row r="54" spans="1:24">
      <c r="A54" s="275"/>
      <c r="B54" s="276" t="s">
        <v>24</v>
      </c>
      <c r="C54" s="277">
        <f t="shared" ref="C54:W64" si="7">D22/C22*100-100</f>
        <v>-0.3572275917108243</v>
      </c>
      <c r="D54" s="278">
        <f t="shared" si="7"/>
        <v>-1.4223522965666149</v>
      </c>
      <c r="E54" s="278">
        <f t="shared" si="7"/>
        <v>-0.91465438430272172</v>
      </c>
      <c r="F54" s="278">
        <f t="shared" si="7"/>
        <v>1.0966434502483793</v>
      </c>
      <c r="G54" s="278">
        <f t="shared" si="7"/>
        <v>5.0799366639580512E-2</v>
      </c>
      <c r="H54" s="278">
        <f t="shared" si="7"/>
        <v>3.3185057434678384</v>
      </c>
      <c r="I54" s="278">
        <f t="shared" si="7"/>
        <v>-0.21314889734240694</v>
      </c>
      <c r="J54" s="278">
        <f t="shared" si="7"/>
        <v>-2.1104635975991641</v>
      </c>
      <c r="K54" s="278">
        <f t="shared" si="7"/>
        <v>-7.0528186947002354</v>
      </c>
      <c r="L54" s="277">
        <f t="shared" si="7"/>
        <v>4.6068193882478568</v>
      </c>
      <c r="M54" s="302">
        <f t="shared" si="7"/>
        <v>-1.1796488401889462</v>
      </c>
      <c r="N54" s="303">
        <f t="shared" si="7"/>
        <v>0.78697322509991352</v>
      </c>
      <c r="O54" s="302">
        <f t="shared" si="7"/>
        <v>1.3450919568442856</v>
      </c>
      <c r="P54" s="303">
        <f t="shared" si="7"/>
        <v>2.4183641032601884</v>
      </c>
      <c r="Q54" s="303">
        <f t="shared" si="7"/>
        <v>2.6373365202425134</v>
      </c>
      <c r="R54" s="303">
        <f t="shared" si="7"/>
        <v>0.23100013411097109</v>
      </c>
      <c r="S54" s="303">
        <f t="shared" si="7"/>
        <v>1.7970243426929073</v>
      </c>
      <c r="T54" s="304">
        <f t="shared" si="7"/>
        <v>-0.42440137167116632</v>
      </c>
      <c r="U54" s="304">
        <f t="shared" si="7"/>
        <v>0.39809910022314909</v>
      </c>
      <c r="V54" s="304">
        <f t="shared" si="7"/>
        <v>-4.3631597848069958</v>
      </c>
      <c r="W54" s="304">
        <f t="shared" si="7"/>
        <v>5.2339816562653851</v>
      </c>
      <c r="X54" s="282"/>
    </row>
    <row r="55" spans="1:24">
      <c r="A55" s="283">
        <v>1</v>
      </c>
      <c r="B55" s="268" t="s">
        <v>25</v>
      </c>
      <c r="C55" s="284">
        <f t="shared" si="7"/>
        <v>-5.7113759114584326</v>
      </c>
      <c r="D55" s="285">
        <f t="shared" si="7"/>
        <v>-2.6837795775042395</v>
      </c>
      <c r="E55" s="285">
        <f t="shared" si="7"/>
        <v>-0.7903197137428748</v>
      </c>
      <c r="F55" s="285">
        <f t="shared" si="7"/>
        <v>1.0700003065292805</v>
      </c>
      <c r="G55" s="285">
        <f t="shared" si="7"/>
        <v>-0.21105008486279075</v>
      </c>
      <c r="H55" s="285">
        <f t="shared" si="7"/>
        <v>3.1300333148272586</v>
      </c>
      <c r="I55" s="285">
        <f t="shared" si="7"/>
        <v>0.27181766907182237</v>
      </c>
      <c r="J55" s="285">
        <f t="shared" si="7"/>
        <v>-2.3176033196243964</v>
      </c>
      <c r="K55" s="285">
        <f t="shared" si="7"/>
        <v>-2.4699967487956371</v>
      </c>
      <c r="L55" s="305">
        <f t="shared" si="7"/>
        <v>4.3473214841724683</v>
      </c>
      <c r="M55" s="305">
        <f t="shared" si="7"/>
        <v>-0.2136981973018095</v>
      </c>
      <c r="N55" s="306">
        <f t="shared" si="7"/>
        <v>-1.1998619005808564E-2</v>
      </c>
      <c r="O55" s="307">
        <f t="shared" si="7"/>
        <v>-0.11646310995043052</v>
      </c>
      <c r="P55" s="306">
        <f t="shared" si="7"/>
        <v>3.5177232992401173</v>
      </c>
      <c r="Q55" s="306">
        <f t="shared" si="7"/>
        <v>2.8619941066120731</v>
      </c>
      <c r="R55" s="306">
        <f t="shared" si="7"/>
        <v>-1.1871491299164063</v>
      </c>
      <c r="S55" s="306">
        <f t="shared" si="7"/>
        <v>1.4150253528516998</v>
      </c>
      <c r="T55" s="308">
        <f t="shared" si="7"/>
        <v>-1.0126437540670423</v>
      </c>
      <c r="U55" s="308">
        <f t="shared" si="7"/>
        <v>0.22433546170303487</v>
      </c>
      <c r="V55" s="308">
        <f t="shared" si="7"/>
        <v>-3.6718782200695301</v>
      </c>
      <c r="W55" s="308">
        <f t="shared" si="7"/>
        <v>7.185569826052955</v>
      </c>
      <c r="X55" s="282"/>
    </row>
    <row r="56" spans="1:24">
      <c r="A56" s="283">
        <v>2</v>
      </c>
      <c r="B56" s="268" t="s">
        <v>26</v>
      </c>
      <c r="C56" s="284">
        <f t="shared" si="7"/>
        <v>6.0753962449519889</v>
      </c>
      <c r="D56" s="285">
        <f t="shared" si="7"/>
        <v>-3.9875720595458688</v>
      </c>
      <c r="E56" s="285">
        <f t="shared" si="7"/>
        <v>-0.92106099607379122</v>
      </c>
      <c r="F56" s="285">
        <f t="shared" si="7"/>
        <v>1.3762051852372394</v>
      </c>
      <c r="G56" s="285">
        <f t="shared" si="7"/>
        <v>1.3774475529158963</v>
      </c>
      <c r="H56" s="285">
        <f t="shared" si="7"/>
        <v>4.9365755626478602</v>
      </c>
      <c r="I56" s="285">
        <f t="shared" si="7"/>
        <v>0.75301456073677286</v>
      </c>
      <c r="J56" s="285">
        <f t="shared" si="7"/>
        <v>-4.0334258844715691</v>
      </c>
      <c r="K56" s="285">
        <f t="shared" si="7"/>
        <v>-5.828392725350156</v>
      </c>
      <c r="L56" s="305">
        <f t="shared" si="7"/>
        <v>8.0346398167754103</v>
      </c>
      <c r="M56" s="305">
        <f t="shared" si="7"/>
        <v>-0.14569427497977472</v>
      </c>
      <c r="N56" s="306">
        <f t="shared" si="7"/>
        <v>-1.4160623800666912</v>
      </c>
      <c r="O56" s="307">
        <f t="shared" si="7"/>
        <v>2.3329354522451808</v>
      </c>
      <c r="P56" s="306">
        <f t="shared" si="7"/>
        <v>1.662609146446826</v>
      </c>
      <c r="Q56" s="306">
        <f t="shared" si="7"/>
        <v>4.763148652482613</v>
      </c>
      <c r="R56" s="292">
        <f t="shared" ref="R56:W64" si="8">S22/R22*100-100</f>
        <v>0.23100013411097109</v>
      </c>
      <c r="S56" s="292">
        <f t="shared" si="8"/>
        <v>1.7970243426929073</v>
      </c>
      <c r="T56" s="293">
        <f t="shared" si="8"/>
        <v>-0.42440137167116632</v>
      </c>
      <c r="U56" s="293">
        <f t="shared" si="8"/>
        <v>0.39809910022314909</v>
      </c>
      <c r="V56" s="293">
        <f t="shared" si="8"/>
        <v>-4.3631597848069958</v>
      </c>
      <c r="W56" s="293">
        <f t="shared" si="8"/>
        <v>5.2339816562653851</v>
      </c>
      <c r="X56" s="282"/>
    </row>
    <row r="57" spans="1:24">
      <c r="A57" s="283">
        <v>3</v>
      </c>
      <c r="B57" s="268" t="s">
        <v>27</v>
      </c>
      <c r="C57" s="284">
        <f t="shared" si="7"/>
        <v>0.18223866635392483</v>
      </c>
      <c r="D57" s="285">
        <f t="shared" si="7"/>
        <v>-1.9627176518349216</v>
      </c>
      <c r="E57" s="285">
        <f t="shared" si="7"/>
        <v>0.62176771266516084</v>
      </c>
      <c r="F57" s="285">
        <f t="shared" si="7"/>
        <v>2.4186537891284274</v>
      </c>
      <c r="G57" s="285">
        <f t="shared" si="7"/>
        <v>1.6046315903037254</v>
      </c>
      <c r="H57" s="285">
        <f t="shared" si="7"/>
        <v>4.5400248010041651</v>
      </c>
      <c r="I57" s="285">
        <f t="shared" si="7"/>
        <v>-0.69674150915921018</v>
      </c>
      <c r="J57" s="285">
        <f t="shared" si="7"/>
        <v>-4.7611170138374206</v>
      </c>
      <c r="K57" s="285">
        <f t="shared" si="7"/>
        <v>-5.3745800724047967</v>
      </c>
      <c r="L57" s="305">
        <f t="shared" si="7"/>
        <v>3.5353488560624982</v>
      </c>
      <c r="M57" s="305">
        <f t="shared" si="7"/>
        <v>1.7085173628608459</v>
      </c>
      <c r="N57" s="306">
        <f t="shared" si="7"/>
        <v>2.7980276387919787</v>
      </c>
      <c r="O57" s="307">
        <f t="shared" si="7"/>
        <v>0.15962221316412695</v>
      </c>
      <c r="P57" s="306">
        <f t="shared" si="7"/>
        <v>0.77323304126579728</v>
      </c>
      <c r="Q57" s="306">
        <f t="shared" si="7"/>
        <v>1.9692867999804946</v>
      </c>
      <c r="R57" s="288">
        <f t="shared" si="8"/>
        <v>-1.1871491299164063</v>
      </c>
      <c r="S57" s="288">
        <f t="shared" si="8"/>
        <v>1.4150253528516998</v>
      </c>
      <c r="T57" s="290">
        <f t="shared" si="8"/>
        <v>-1.0126437540670423</v>
      </c>
      <c r="U57" s="290">
        <f t="shared" si="8"/>
        <v>0.22433546170303487</v>
      </c>
      <c r="V57" s="290">
        <f t="shared" si="8"/>
        <v>-3.6718782200695301</v>
      </c>
      <c r="W57" s="290">
        <f t="shared" si="8"/>
        <v>7.185569826052955</v>
      </c>
      <c r="X57" s="282"/>
    </row>
    <row r="58" spans="1:24">
      <c r="A58" s="283">
        <v>4</v>
      </c>
      <c r="B58" s="268" t="s">
        <v>28</v>
      </c>
      <c r="C58" s="284">
        <f t="shared" si="7"/>
        <v>-1.0922414036269856</v>
      </c>
      <c r="D58" s="285">
        <f t="shared" si="7"/>
        <v>2.2760355258438949</v>
      </c>
      <c r="E58" s="285">
        <f t="shared" si="7"/>
        <v>0.63224462886186927</v>
      </c>
      <c r="F58" s="285">
        <f t="shared" si="7"/>
        <v>1.2781046761352997</v>
      </c>
      <c r="G58" s="285">
        <f t="shared" si="7"/>
        <v>0.79042110068292004</v>
      </c>
      <c r="H58" s="285">
        <f t="shared" si="7"/>
        <v>6.2009349686608601</v>
      </c>
      <c r="I58" s="285">
        <f t="shared" si="7"/>
        <v>1.0042194654223238</v>
      </c>
      <c r="J58" s="285">
        <f t="shared" si="7"/>
        <v>0.67254127769322736</v>
      </c>
      <c r="K58" s="285">
        <f t="shared" si="7"/>
        <v>-15.4418998316536</v>
      </c>
      <c r="L58" s="284">
        <f t="shared" si="7"/>
        <v>4.1924470553549753</v>
      </c>
      <c r="M58" s="284">
        <f t="shared" si="7"/>
        <v>-3.8945436055453087</v>
      </c>
      <c r="N58" s="288">
        <f t="shared" si="7"/>
        <v>7.9408812745426616</v>
      </c>
      <c r="O58" s="289">
        <f t="shared" si="7"/>
        <v>0.1382311908189422</v>
      </c>
      <c r="P58" s="288">
        <f t="shared" si="7"/>
        <v>2.4090660434219444</v>
      </c>
      <c r="Q58" s="288">
        <f t="shared" si="7"/>
        <v>1.7436770490556484</v>
      </c>
      <c r="R58" s="288">
        <f t="shared" si="8"/>
        <v>0.45110956549126513</v>
      </c>
      <c r="S58" s="288">
        <f t="shared" si="8"/>
        <v>3.2291864919184405</v>
      </c>
      <c r="T58" s="290">
        <f t="shared" si="8"/>
        <v>-1.1975055849941612</v>
      </c>
      <c r="U58" s="290">
        <f t="shared" si="8"/>
        <v>5.526080371040905</v>
      </c>
      <c r="V58" s="290">
        <f t="shared" si="8"/>
        <v>-4.9417380084906739</v>
      </c>
      <c r="W58" s="290">
        <f t="shared" si="8"/>
        <v>4.2290218339217347</v>
      </c>
      <c r="X58" s="282"/>
    </row>
    <row r="59" spans="1:24">
      <c r="A59" s="283">
        <v>5</v>
      </c>
      <c r="B59" s="268" t="s">
        <v>29</v>
      </c>
      <c r="C59" s="284">
        <f t="shared" si="7"/>
        <v>5.3851682979169055</v>
      </c>
      <c r="D59" s="285">
        <f t="shared" si="7"/>
        <v>-2.7628683687035362</v>
      </c>
      <c r="E59" s="285">
        <f t="shared" si="7"/>
        <v>-0.50211703398110785</v>
      </c>
      <c r="F59" s="285">
        <f t="shared" si="7"/>
        <v>1.0480032188548591</v>
      </c>
      <c r="G59" s="285">
        <f t="shared" si="7"/>
        <v>-0.63177946012341124</v>
      </c>
      <c r="H59" s="285">
        <f t="shared" si="7"/>
        <v>2.7235071436879252</v>
      </c>
      <c r="I59" s="285">
        <f t="shared" si="7"/>
        <v>-2.0949227792686287</v>
      </c>
      <c r="J59" s="285">
        <f t="shared" si="7"/>
        <v>-1.700369315184119</v>
      </c>
      <c r="K59" s="285">
        <f t="shared" si="7"/>
        <v>-6.6117810322529778</v>
      </c>
      <c r="L59" s="284">
        <f t="shared" si="7"/>
        <v>1.6123381477881651</v>
      </c>
      <c r="M59" s="284">
        <f t="shared" si="7"/>
        <v>-4.661984411184207</v>
      </c>
      <c r="N59" s="288">
        <f t="shared" si="7"/>
        <v>0.62638406769011112</v>
      </c>
      <c r="O59" s="289">
        <f t="shared" si="7"/>
        <v>1.2126145875978551</v>
      </c>
      <c r="P59" s="288">
        <f t="shared" si="7"/>
        <v>0.71158224763061639</v>
      </c>
      <c r="Q59" s="288">
        <f t="shared" si="7"/>
        <v>-0.24190354211934562</v>
      </c>
      <c r="R59" s="288">
        <f t="shared" si="8"/>
        <v>4.6786075505942222</v>
      </c>
      <c r="S59" s="288">
        <f t="shared" si="8"/>
        <v>-0.1035226498620716</v>
      </c>
      <c r="T59" s="290">
        <f t="shared" si="8"/>
        <v>0.89554152727157543</v>
      </c>
      <c r="U59" s="290">
        <f t="shared" si="8"/>
        <v>5.450335839920001</v>
      </c>
      <c r="V59" s="290">
        <f t="shared" si="8"/>
        <v>-4.1009499090452977</v>
      </c>
      <c r="W59" s="290">
        <f t="shared" si="8"/>
        <v>3.6099744743867177</v>
      </c>
      <c r="X59" s="282"/>
    </row>
    <row r="60" spans="1:24">
      <c r="A60" s="283">
        <v>6</v>
      </c>
      <c r="B60" s="268" t="s">
        <v>30</v>
      </c>
      <c r="C60" s="284">
        <f t="shared" si="7"/>
        <v>-0.56462872679655618</v>
      </c>
      <c r="D60" s="285">
        <f t="shared" si="7"/>
        <v>0.51408421127447923</v>
      </c>
      <c r="E60" s="285">
        <f t="shared" si="7"/>
        <v>-0.11257632650830374</v>
      </c>
      <c r="F60" s="285">
        <f t="shared" si="7"/>
        <v>2.1959426846691343</v>
      </c>
      <c r="G60" s="285">
        <f t="shared" si="7"/>
        <v>0.80026889475675489</v>
      </c>
      <c r="H60" s="285">
        <f t="shared" si="7"/>
        <v>1.5987246125108499</v>
      </c>
      <c r="I60" s="285">
        <f t="shared" si="7"/>
        <v>-1.2939418127790816</v>
      </c>
      <c r="J60" s="285">
        <f t="shared" si="7"/>
        <v>2.7011968633924965</v>
      </c>
      <c r="K60" s="285">
        <f t="shared" si="7"/>
        <v>-12.92886342449286</v>
      </c>
      <c r="L60" s="284">
        <f t="shared" si="7"/>
        <v>6.506394975454171</v>
      </c>
      <c r="M60" s="284">
        <f t="shared" si="7"/>
        <v>-2.0530145423907413</v>
      </c>
      <c r="N60" s="288">
        <f t="shared" si="7"/>
        <v>-0.93249452511102504</v>
      </c>
      <c r="O60" s="289">
        <f t="shared" si="7"/>
        <v>4.1088693657769255</v>
      </c>
      <c r="P60" s="288">
        <f t="shared" si="7"/>
        <v>2.6422783145328594</v>
      </c>
      <c r="Q60" s="288">
        <f t="shared" si="7"/>
        <v>1.4326103061047917</v>
      </c>
      <c r="R60" s="288">
        <f t="shared" si="8"/>
        <v>-2.579284909318261</v>
      </c>
      <c r="S60" s="288">
        <f t="shared" si="8"/>
        <v>0.59044173789280308</v>
      </c>
      <c r="T60" s="290">
        <f t="shared" si="8"/>
        <v>2.3023239532629987</v>
      </c>
      <c r="U60" s="290">
        <f t="shared" si="8"/>
        <v>-0.45948106049827686</v>
      </c>
      <c r="V60" s="290">
        <f t="shared" si="8"/>
        <v>-4.7352473335851784</v>
      </c>
      <c r="W60" s="290">
        <f t="shared" si="8"/>
        <v>4.1362883441058926</v>
      </c>
      <c r="X60" s="282"/>
    </row>
    <row r="61" spans="1:24">
      <c r="A61" s="283">
        <v>7</v>
      </c>
      <c r="B61" s="268" t="s">
        <v>31</v>
      </c>
      <c r="C61" s="284">
        <f t="shared" si="7"/>
        <v>3.5557918526958758</v>
      </c>
      <c r="D61" s="285">
        <f t="shared" si="7"/>
        <v>-1.1070120742688658</v>
      </c>
      <c r="E61" s="285">
        <f t="shared" si="7"/>
        <v>-3.7500584742754484</v>
      </c>
      <c r="F61" s="285">
        <f t="shared" si="7"/>
        <v>-1.3613331821270265</v>
      </c>
      <c r="G61" s="285">
        <f t="shared" si="7"/>
        <v>-3.2828238913138819</v>
      </c>
      <c r="H61" s="285">
        <f t="shared" si="7"/>
        <v>0.54001947906002101</v>
      </c>
      <c r="I61" s="285">
        <f t="shared" si="7"/>
        <v>-1.5942675519955145</v>
      </c>
      <c r="J61" s="285">
        <f t="shared" si="7"/>
        <v>-4.0865882162888028</v>
      </c>
      <c r="K61" s="285">
        <f t="shared" si="7"/>
        <v>-5.8000336856288754</v>
      </c>
      <c r="L61" s="284">
        <f t="shared" si="7"/>
        <v>3.5021042350664118</v>
      </c>
      <c r="M61" s="284">
        <f t="shared" si="7"/>
        <v>-0.70362696650079215</v>
      </c>
      <c r="N61" s="288">
        <f t="shared" si="7"/>
        <v>2.0427668634008995</v>
      </c>
      <c r="O61" s="289">
        <f t="shared" si="7"/>
        <v>-2.1890926837376981</v>
      </c>
      <c r="P61" s="288">
        <f t="shared" si="7"/>
        <v>4.1031585300356284</v>
      </c>
      <c r="Q61" s="288">
        <f t="shared" si="7"/>
        <v>2.5311037881269272</v>
      </c>
      <c r="R61" s="288">
        <f t="shared" si="8"/>
        <v>4.2152837431422796</v>
      </c>
      <c r="S61" s="288">
        <f t="shared" si="8"/>
        <v>5.5987865646213208</v>
      </c>
      <c r="T61" s="290">
        <f t="shared" si="8"/>
        <v>-2.1795131161912451</v>
      </c>
      <c r="U61" s="290">
        <f t="shared" si="8"/>
        <v>-3.9995208813026579</v>
      </c>
      <c r="V61" s="290">
        <f t="shared" si="8"/>
        <v>-5.3610651576992439</v>
      </c>
      <c r="W61" s="290">
        <f t="shared" si="8"/>
        <v>4.595163165851929</v>
      </c>
      <c r="X61" s="282"/>
    </row>
    <row r="62" spans="1:24">
      <c r="A62" s="283">
        <v>8</v>
      </c>
      <c r="B62" s="268" t="s">
        <v>32</v>
      </c>
      <c r="C62" s="284">
        <f t="shared" si="7"/>
        <v>0.29691953164821427</v>
      </c>
      <c r="D62" s="285">
        <f t="shared" si="7"/>
        <v>2.7183334693287549</v>
      </c>
      <c r="E62" s="285">
        <f t="shared" si="7"/>
        <v>-5.008766037388753</v>
      </c>
      <c r="F62" s="285">
        <f t="shared" si="7"/>
        <v>-0.21185383845704564</v>
      </c>
      <c r="G62" s="285">
        <f t="shared" si="7"/>
        <v>-2.8890346066649215</v>
      </c>
      <c r="H62" s="285">
        <f t="shared" si="7"/>
        <v>-1.8145124661624124</v>
      </c>
      <c r="I62" s="285">
        <f t="shared" si="7"/>
        <v>-1.1294896248860766</v>
      </c>
      <c r="J62" s="285">
        <f t="shared" si="7"/>
        <v>-6.134922442053778</v>
      </c>
      <c r="K62" s="285">
        <f t="shared" si="7"/>
        <v>-4.6758304658384588</v>
      </c>
      <c r="L62" s="284">
        <f t="shared" si="7"/>
        <v>-0.67960098933448876</v>
      </c>
      <c r="M62" s="284">
        <f t="shared" si="7"/>
        <v>-0.8795760064581799</v>
      </c>
      <c r="N62" s="288">
        <f t="shared" si="7"/>
        <v>1.5784124870752692</v>
      </c>
      <c r="O62" s="289">
        <f t="shared" si="7"/>
        <v>2.4463024839513281</v>
      </c>
      <c r="P62" s="288">
        <f t="shared" si="7"/>
        <v>2.9656763497902148</v>
      </c>
      <c r="Q62" s="288">
        <f t="shared" si="7"/>
        <v>3.9230719659478268</v>
      </c>
      <c r="R62" s="288">
        <f t="shared" si="8"/>
        <v>1.7111611050562061</v>
      </c>
      <c r="S62" s="288">
        <f t="shared" si="8"/>
        <v>0.66925763724883325</v>
      </c>
      <c r="T62" s="290">
        <f t="shared" si="8"/>
        <v>2.2966313921799042E-2</v>
      </c>
      <c r="U62" s="290">
        <f t="shared" si="8"/>
        <v>-5.5596839042725748</v>
      </c>
      <c r="V62" s="290">
        <f t="shared" si="8"/>
        <v>-4.7487025830993872</v>
      </c>
      <c r="W62" s="290">
        <f t="shared" si="8"/>
        <v>5.4590697393807091</v>
      </c>
      <c r="X62" s="282"/>
    </row>
    <row r="63" spans="1:24">
      <c r="A63" s="283">
        <v>9</v>
      </c>
      <c r="B63" s="268" t="s">
        <v>33</v>
      </c>
      <c r="C63" s="284">
        <f t="shared" si="7"/>
        <v>10.002922213827077</v>
      </c>
      <c r="D63" s="285">
        <f t="shared" si="7"/>
        <v>1.2799004415512911</v>
      </c>
      <c r="E63" s="285">
        <f t="shared" si="7"/>
        <v>-2.5858178183476639</v>
      </c>
      <c r="F63" s="285">
        <f t="shared" si="7"/>
        <v>-1.9534263189812009</v>
      </c>
      <c r="G63" s="285">
        <f t="shared" si="7"/>
        <v>-2.5156050143865514</v>
      </c>
      <c r="H63" s="285">
        <f t="shared" si="7"/>
        <v>1.8272766725291802</v>
      </c>
      <c r="I63" s="285">
        <f t="shared" si="7"/>
        <v>-6.1560854275242605E-2</v>
      </c>
      <c r="J63" s="285">
        <f t="shared" si="7"/>
        <v>-8.1075958521828966</v>
      </c>
      <c r="K63" s="285">
        <f t="shared" si="7"/>
        <v>-6.9839770728847697</v>
      </c>
      <c r="L63" s="284">
        <f t="shared" si="7"/>
        <v>1.6782498584924923</v>
      </c>
      <c r="M63" s="284">
        <f t="shared" si="7"/>
        <v>-2.7908978736836048</v>
      </c>
      <c r="N63" s="288">
        <f t="shared" si="7"/>
        <v>-17.925163240486</v>
      </c>
      <c r="O63" s="289">
        <f t="shared" si="7"/>
        <v>31.032944900014371</v>
      </c>
      <c r="P63" s="288">
        <f t="shared" si="7"/>
        <v>-1.062515782654998</v>
      </c>
      <c r="Q63" s="288">
        <f t="shared" si="7"/>
        <v>5.0774997017641681</v>
      </c>
      <c r="R63" s="288">
        <f t="shared" si="8"/>
        <v>0.91653415365522051</v>
      </c>
      <c r="S63" s="288">
        <f t="shared" si="8"/>
        <v>4.8107828204676935</v>
      </c>
      <c r="T63" s="290">
        <f t="shared" si="8"/>
        <v>-1.904228885725999</v>
      </c>
      <c r="U63" s="290">
        <f t="shared" si="8"/>
        <v>-4.1450298104153944</v>
      </c>
      <c r="V63" s="290">
        <f t="shared" si="8"/>
        <v>-5.0974238880684908</v>
      </c>
      <c r="W63" s="290">
        <f t="shared" si="8"/>
        <v>4.9308971529475656</v>
      </c>
      <c r="X63" s="282"/>
    </row>
    <row r="64" spans="1:24">
      <c r="A64" s="294">
        <v>10</v>
      </c>
      <c r="B64" s="271" t="s">
        <v>34</v>
      </c>
      <c r="C64" s="295">
        <f t="shared" si="7"/>
        <v>5.791194119738492</v>
      </c>
      <c r="D64" s="296">
        <f t="shared" si="7"/>
        <v>-1.628277431313478</v>
      </c>
      <c r="E64" s="296">
        <f t="shared" si="7"/>
        <v>-6.580302842789834</v>
      </c>
      <c r="F64" s="296">
        <f t="shared" si="7"/>
        <v>-1.5744123475126202</v>
      </c>
      <c r="G64" s="296">
        <f t="shared" si="7"/>
        <v>-3.2691447333500179</v>
      </c>
      <c r="H64" s="296">
        <f t="shared" si="7"/>
        <v>-0.36686963389468019</v>
      </c>
      <c r="I64" s="296">
        <f t="shared" si="7"/>
        <v>-3.5130440940142478</v>
      </c>
      <c r="J64" s="296">
        <f t="shared" si="7"/>
        <v>-4.9187513123533364</v>
      </c>
      <c r="K64" s="296">
        <f t="shared" si="7"/>
        <v>-4.0597937834876774</v>
      </c>
      <c r="L64" s="295">
        <f t="shared" si="7"/>
        <v>1.1303601598326622</v>
      </c>
      <c r="M64" s="309">
        <f t="shared" si="7"/>
        <v>-4.7694497111768186</v>
      </c>
      <c r="N64" s="310">
        <f t="shared" si="7"/>
        <v>7.8896745045170746E-2</v>
      </c>
      <c r="O64" s="309">
        <f t="shared" si="7"/>
        <v>0.45283491350227223</v>
      </c>
      <c r="P64" s="310">
        <f t="shared" si="7"/>
        <v>0.64629901485564289</v>
      </c>
      <c r="Q64" s="310">
        <f t="shared" si="7"/>
        <v>2.7162894806850773</v>
      </c>
      <c r="R64" s="297">
        <f t="shared" si="8"/>
        <v>-0.98993371291922472</v>
      </c>
      <c r="S64" s="297">
        <f t="shared" si="8"/>
        <v>3.1775881035161149</v>
      </c>
      <c r="T64" s="299">
        <f t="shared" si="8"/>
        <v>-1.0316081756659941</v>
      </c>
      <c r="U64" s="299">
        <f t="shared" si="8"/>
        <v>0.86339217191098783</v>
      </c>
      <c r="V64" s="299">
        <f t="shared" si="8"/>
        <v>-3.5069555970649589</v>
      </c>
      <c r="W64" s="299">
        <f t="shared" si="8"/>
        <v>2.5687471520306531</v>
      </c>
      <c r="X64" s="282"/>
    </row>
  </sheetData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69"/>
  <sheetViews>
    <sheetView workbookViewId="0">
      <pane xSplit="13" ySplit="5" topLeftCell="N52" activePane="bottomRight" state="frozen"/>
      <selection pane="topRight" activeCell="N1" sqref="N1"/>
      <selection pane="bottomLeft" activeCell="A6" sqref="A6"/>
      <selection pane="bottomRight" activeCell="S57" sqref="S57"/>
    </sheetView>
  </sheetViews>
  <sheetFormatPr defaultColWidth="11" defaultRowHeight="13.5"/>
  <cols>
    <col min="1" max="1" width="4.75" style="69" customWidth="1"/>
    <col min="2" max="2" width="11" style="69"/>
    <col min="3" max="13" width="0" style="66" hidden="1" customWidth="1"/>
    <col min="14" max="23" width="11" style="66"/>
    <col min="24" max="24" width="12.375" style="66" bestFit="1" customWidth="1"/>
    <col min="25" max="34" width="11" style="66"/>
    <col min="35" max="36" width="8.875" style="66" customWidth="1"/>
    <col min="37" max="37" width="9.375" style="66" customWidth="1"/>
    <col min="38" max="38" width="9.25" style="66" customWidth="1"/>
    <col min="39" max="16384" width="11" style="66"/>
  </cols>
  <sheetData>
    <row r="1" spans="1:38">
      <c r="A1" s="228"/>
      <c r="B1" s="64" t="s">
        <v>263</v>
      </c>
      <c r="S1" s="66" t="s">
        <v>36</v>
      </c>
      <c r="U1" s="66" t="s">
        <v>262</v>
      </c>
      <c r="V1" s="66" t="s">
        <v>283</v>
      </c>
      <c r="W1" s="66" t="s">
        <v>262</v>
      </c>
      <c r="X1" s="229" t="s">
        <v>262</v>
      </c>
      <c r="Y1" s="67" t="s">
        <v>262</v>
      </c>
      <c r="Z1" s="67" t="s">
        <v>262</v>
      </c>
      <c r="AA1" s="67" t="s">
        <v>262</v>
      </c>
      <c r="AB1" s="67" t="s">
        <v>262</v>
      </c>
      <c r="AC1" s="67" t="s">
        <v>262</v>
      </c>
      <c r="AD1" s="66" t="s">
        <v>283</v>
      </c>
      <c r="AF1" s="363" t="s">
        <v>58</v>
      </c>
      <c r="AG1" s="66" t="s">
        <v>59</v>
      </c>
      <c r="AH1" s="66" t="s">
        <v>59</v>
      </c>
    </row>
    <row r="2" spans="1:38">
      <c r="A2" s="228"/>
      <c r="B2" s="64"/>
      <c r="AI2" s="230" t="s">
        <v>226</v>
      </c>
    </row>
    <row r="3" spans="1:38">
      <c r="A3" s="231"/>
      <c r="B3" s="315" t="s">
        <v>38</v>
      </c>
      <c r="C3" s="232">
        <v>1990</v>
      </c>
      <c r="D3" s="232">
        <v>1991</v>
      </c>
      <c r="E3" s="232">
        <v>1992</v>
      </c>
      <c r="F3" s="232">
        <v>1993</v>
      </c>
      <c r="G3" s="232">
        <v>1994</v>
      </c>
      <c r="H3" s="232">
        <v>1995</v>
      </c>
      <c r="I3" s="232">
        <v>1996</v>
      </c>
      <c r="J3" s="232">
        <v>1997</v>
      </c>
      <c r="K3" s="232">
        <v>1998</v>
      </c>
      <c r="L3" s="232">
        <v>1999</v>
      </c>
      <c r="M3" s="232">
        <v>2000</v>
      </c>
      <c r="N3" s="65">
        <v>2001</v>
      </c>
      <c r="O3" s="65">
        <v>2002</v>
      </c>
      <c r="P3" s="65">
        <v>2003</v>
      </c>
      <c r="Q3" s="65">
        <v>2004</v>
      </c>
      <c r="R3" s="65">
        <v>2005</v>
      </c>
      <c r="S3" s="65">
        <v>2006</v>
      </c>
      <c r="T3" s="65">
        <v>2007</v>
      </c>
      <c r="U3" s="65">
        <v>2008</v>
      </c>
      <c r="V3" s="263">
        <v>2009</v>
      </c>
      <c r="W3" s="263">
        <v>2010</v>
      </c>
      <c r="X3" s="231">
        <v>2011</v>
      </c>
      <c r="Y3" s="68">
        <v>2012</v>
      </c>
      <c r="Z3" s="68">
        <v>2013</v>
      </c>
      <c r="AA3" s="68">
        <v>2014</v>
      </c>
      <c r="AB3" s="68">
        <v>2015</v>
      </c>
      <c r="AC3" s="68">
        <v>2016</v>
      </c>
      <c r="AD3" s="364">
        <v>2017</v>
      </c>
      <c r="AE3" s="364">
        <v>2018</v>
      </c>
      <c r="AF3" s="365">
        <v>2019</v>
      </c>
      <c r="AG3" s="364">
        <v>2020</v>
      </c>
      <c r="AH3" s="364">
        <v>2021</v>
      </c>
      <c r="AI3" s="318"/>
      <c r="AJ3" s="319"/>
      <c r="AK3" s="319"/>
      <c r="AL3" s="319"/>
    </row>
    <row r="4" spans="1:38">
      <c r="A4" s="233"/>
      <c r="B4" s="233"/>
      <c r="C4" s="234" t="s">
        <v>227</v>
      </c>
      <c r="D4" s="234" t="s">
        <v>228</v>
      </c>
      <c r="E4" s="234" t="s">
        <v>229</v>
      </c>
      <c r="F4" s="234" t="s">
        <v>230</v>
      </c>
      <c r="G4" s="234" t="s">
        <v>231</v>
      </c>
      <c r="H4" s="234" t="s">
        <v>232</v>
      </c>
      <c r="I4" s="234" t="s">
        <v>233</v>
      </c>
      <c r="J4" s="234" t="s">
        <v>234</v>
      </c>
      <c r="K4" s="234" t="s">
        <v>235</v>
      </c>
      <c r="L4" s="234" t="s">
        <v>236</v>
      </c>
      <c r="M4" s="234" t="s">
        <v>39</v>
      </c>
      <c r="N4" s="320" t="s">
        <v>40</v>
      </c>
      <c r="O4" s="320" t="s">
        <v>41</v>
      </c>
      <c r="P4" s="320" t="s">
        <v>42</v>
      </c>
      <c r="Q4" s="320" t="s">
        <v>43</v>
      </c>
      <c r="R4" s="320" t="s">
        <v>44</v>
      </c>
      <c r="S4" s="320" t="s">
        <v>45</v>
      </c>
      <c r="T4" s="320" t="s">
        <v>46</v>
      </c>
      <c r="U4" s="69" t="s">
        <v>47</v>
      </c>
      <c r="V4" s="321" t="s">
        <v>48</v>
      </c>
      <c r="W4" s="321" t="s">
        <v>49</v>
      </c>
      <c r="X4" s="322" t="s">
        <v>50</v>
      </c>
      <c r="Y4" s="70" t="s">
        <v>51</v>
      </c>
      <c r="Z4" s="70" t="s">
        <v>52</v>
      </c>
      <c r="AA4" s="70" t="s">
        <v>53</v>
      </c>
      <c r="AB4" s="70" t="s">
        <v>54</v>
      </c>
      <c r="AC4" s="70" t="s">
        <v>55</v>
      </c>
      <c r="AD4" s="235" t="s">
        <v>56</v>
      </c>
      <c r="AE4" s="235" t="s">
        <v>57</v>
      </c>
      <c r="AF4" s="366" t="s">
        <v>272</v>
      </c>
      <c r="AG4" s="235" t="s">
        <v>225</v>
      </c>
      <c r="AH4" s="235" t="s">
        <v>318</v>
      </c>
      <c r="AI4" s="323" t="s">
        <v>258</v>
      </c>
      <c r="AJ4" s="324" t="s">
        <v>259</v>
      </c>
      <c r="AK4" s="367" t="s">
        <v>300</v>
      </c>
      <c r="AL4" s="367" t="s">
        <v>319</v>
      </c>
    </row>
    <row r="5" spans="1:38">
      <c r="A5" s="316"/>
      <c r="B5" s="316" t="s">
        <v>109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68"/>
      <c r="O5" s="368"/>
      <c r="P5" s="368"/>
      <c r="Q5" s="368"/>
      <c r="R5" s="368"/>
      <c r="S5" s="369"/>
      <c r="T5" s="369"/>
      <c r="U5" s="369"/>
      <c r="V5" s="369"/>
      <c r="W5" s="369"/>
      <c r="X5" s="370"/>
      <c r="Y5" s="369"/>
      <c r="Z5" s="369"/>
      <c r="AA5" s="369"/>
      <c r="AB5" s="369"/>
      <c r="AC5" s="369"/>
      <c r="AD5" s="369"/>
      <c r="AE5" s="369"/>
      <c r="AF5" s="369"/>
      <c r="AG5" s="235"/>
      <c r="AH5" s="235"/>
      <c r="AI5" s="325"/>
      <c r="AJ5" s="326"/>
      <c r="AK5" s="326"/>
      <c r="AL5" s="326"/>
    </row>
    <row r="6" spans="1:38">
      <c r="A6" s="236"/>
      <c r="B6" s="237" t="s">
        <v>24</v>
      </c>
      <c r="C6" s="235">
        <v>18616600</v>
      </c>
      <c r="D6" s="235">
        <v>19663092</v>
      </c>
      <c r="E6" s="235">
        <v>20005341</v>
      </c>
      <c r="F6" s="235">
        <v>20539323</v>
      </c>
      <c r="G6" s="235">
        <v>20169682</v>
      </c>
      <c r="H6" s="235">
        <v>21374687</v>
      </c>
      <c r="I6" s="235">
        <v>22125426</v>
      </c>
      <c r="J6" s="235">
        <v>21732653</v>
      </c>
      <c r="K6" s="235">
        <v>20884183</v>
      </c>
      <c r="L6" s="235">
        <v>20272696</v>
      </c>
      <c r="M6" s="235">
        <v>20336615</v>
      </c>
      <c r="N6" s="376">
        <f>SUM(N7:N16)</f>
        <v>20263967</v>
      </c>
      <c r="O6" s="376">
        <f t="shared" ref="O6:AF6" si="0">SUM(O7:O16)</f>
        <v>19975742</v>
      </c>
      <c r="P6" s="376">
        <f t="shared" si="0"/>
        <v>19793033</v>
      </c>
      <c r="Q6" s="376">
        <f t="shared" si="0"/>
        <v>20010092</v>
      </c>
      <c r="R6" s="376">
        <f t="shared" si="0"/>
        <v>20020257</v>
      </c>
      <c r="S6" s="376">
        <f t="shared" si="0"/>
        <v>20684630.378402021</v>
      </c>
      <c r="T6" s="376">
        <f t="shared" si="0"/>
        <v>20640541.316831104</v>
      </c>
      <c r="U6" s="376">
        <f t="shared" si="0"/>
        <v>20204930.205991969</v>
      </c>
      <c r="V6" s="376">
        <f t="shared" si="0"/>
        <v>18779913.111172631</v>
      </c>
      <c r="W6" s="376">
        <f t="shared" si="0"/>
        <v>19645069.789474234</v>
      </c>
      <c r="X6" s="376">
        <f t="shared" si="0"/>
        <v>19413326.95154839</v>
      </c>
      <c r="Y6" s="376">
        <f t="shared" si="0"/>
        <v>19566104.636758178</v>
      </c>
      <c r="Z6" s="376">
        <f t="shared" si="0"/>
        <v>19829286.736494951</v>
      </c>
      <c r="AA6" s="377">
        <f t="shared" si="0"/>
        <v>20308831.088862881</v>
      </c>
      <c r="AB6" s="377">
        <f t="shared" si="0"/>
        <v>20844443.308003828</v>
      </c>
      <c r="AC6" s="377">
        <f t="shared" si="0"/>
        <v>20892594</v>
      </c>
      <c r="AD6" s="376">
        <f t="shared" si="0"/>
        <v>21268039</v>
      </c>
      <c r="AE6" s="376">
        <f t="shared" si="0"/>
        <v>21177777.150756441</v>
      </c>
      <c r="AF6" s="376">
        <f t="shared" si="0"/>
        <v>21262085.691040866</v>
      </c>
      <c r="AG6" s="376">
        <f>SUM(AG7:AG16)</f>
        <v>20334386.918758169</v>
      </c>
      <c r="AH6" s="376">
        <f>SUM(AH7:AH16)</f>
        <v>21398685</v>
      </c>
      <c r="AI6" s="311">
        <f>ROUND((AE6-AD6)/AD6*100,1)</f>
        <v>-0.4</v>
      </c>
      <c r="AJ6" s="311">
        <f>ROUND((AF6-AE6)/AE6*100,1)</f>
        <v>0.4</v>
      </c>
      <c r="AK6" s="311">
        <f>ROUND((AG6-AF6)/AF6*100,1)</f>
        <v>-4.4000000000000004</v>
      </c>
      <c r="AL6" s="311">
        <f>ROUND((AH6-AG6)/AG6*100,1)</f>
        <v>5.2</v>
      </c>
    </row>
    <row r="7" spans="1:38">
      <c r="A7" s="238">
        <v>100</v>
      </c>
      <c r="B7" s="69" t="s">
        <v>25</v>
      </c>
      <c r="C7" s="235">
        <v>6067956</v>
      </c>
      <c r="D7" s="235">
        <v>6416903</v>
      </c>
      <c r="E7" s="235">
        <v>6618219</v>
      </c>
      <c r="F7" s="235">
        <v>6834375</v>
      </c>
      <c r="G7" s="235">
        <v>6670353</v>
      </c>
      <c r="H7" s="235">
        <v>6992509</v>
      </c>
      <c r="I7" s="235">
        <v>7321309</v>
      </c>
      <c r="J7" s="235">
        <v>7090683</v>
      </c>
      <c r="K7" s="235">
        <v>6903493</v>
      </c>
      <c r="L7" s="235">
        <v>6742320</v>
      </c>
      <c r="M7" s="235">
        <v>6701485</v>
      </c>
      <c r="N7" s="376">
        <f>N18</f>
        <v>6318738</v>
      </c>
      <c r="O7" s="376">
        <f t="shared" ref="O7:AF8" si="1">O18</f>
        <v>6149157</v>
      </c>
      <c r="P7" s="376">
        <f t="shared" si="1"/>
        <v>6100559</v>
      </c>
      <c r="Q7" s="376">
        <f t="shared" si="1"/>
        <v>6165835</v>
      </c>
      <c r="R7" s="376">
        <f t="shared" si="1"/>
        <v>6152822</v>
      </c>
      <c r="S7" s="376">
        <f t="shared" si="1"/>
        <v>6345407.3784020208</v>
      </c>
      <c r="T7" s="376">
        <f t="shared" si="1"/>
        <v>6362655.3168311045</v>
      </c>
      <c r="U7" s="376">
        <f t="shared" si="1"/>
        <v>6215194.2059919685</v>
      </c>
      <c r="V7" s="376">
        <f t="shared" si="1"/>
        <v>6061679.1111726314</v>
      </c>
      <c r="W7" s="376">
        <f t="shared" si="1"/>
        <v>6325199.789474234</v>
      </c>
      <c r="X7" s="376">
        <f t="shared" si="1"/>
        <v>6311682.9515483901</v>
      </c>
      <c r="Y7" s="376">
        <f t="shared" si="1"/>
        <v>6310925.6367581785</v>
      </c>
      <c r="Z7" s="376">
        <f t="shared" si="1"/>
        <v>6303575.736494951</v>
      </c>
      <c r="AA7" s="377">
        <f t="shared" si="1"/>
        <v>6525318.0888628811</v>
      </c>
      <c r="AB7" s="377">
        <f t="shared" si="1"/>
        <v>6712072.3080038279</v>
      </c>
      <c r="AC7" s="377">
        <f t="shared" si="1"/>
        <v>6632390</v>
      </c>
      <c r="AD7" s="376">
        <f t="shared" si="1"/>
        <v>6726240</v>
      </c>
      <c r="AE7" s="376">
        <f t="shared" si="1"/>
        <v>6658127.1507564411</v>
      </c>
      <c r="AF7" s="376">
        <f t="shared" si="1"/>
        <v>6673063.6910408661</v>
      </c>
      <c r="AG7" s="376">
        <f>AG18</f>
        <v>6428036.9187581688</v>
      </c>
      <c r="AH7" s="376">
        <f>AH18</f>
        <v>6889928</v>
      </c>
      <c r="AI7" s="311">
        <f t="shared" ref="AI7:AL67" si="2">ROUND((AE7-AD7)/AD7*100,1)</f>
        <v>-1</v>
      </c>
      <c r="AJ7" s="311">
        <f t="shared" si="2"/>
        <v>0.2</v>
      </c>
      <c r="AK7" s="311">
        <f t="shared" si="2"/>
        <v>-3.7</v>
      </c>
      <c r="AL7" s="311">
        <f t="shared" si="2"/>
        <v>7.2</v>
      </c>
    </row>
    <row r="8" spans="1:38">
      <c r="A8" s="238" t="s">
        <v>301</v>
      </c>
      <c r="B8" s="69" t="s">
        <v>26</v>
      </c>
      <c r="C8" s="235">
        <v>3125545</v>
      </c>
      <c r="D8" s="235">
        <v>3190427</v>
      </c>
      <c r="E8" s="235">
        <v>3207887</v>
      </c>
      <c r="F8" s="235">
        <v>3201428</v>
      </c>
      <c r="G8" s="235">
        <v>3153339</v>
      </c>
      <c r="H8" s="235">
        <v>3435002</v>
      </c>
      <c r="I8" s="235">
        <v>3499138</v>
      </c>
      <c r="J8" s="235">
        <v>3329135</v>
      </c>
      <c r="K8" s="235">
        <v>3051295</v>
      </c>
      <c r="L8" s="235">
        <v>2869443</v>
      </c>
      <c r="M8" s="235">
        <v>2919217</v>
      </c>
      <c r="N8" s="376">
        <f>N19</f>
        <v>3096571</v>
      </c>
      <c r="O8" s="376">
        <f t="shared" si="1"/>
        <v>2973093</v>
      </c>
      <c r="P8" s="376">
        <f t="shared" si="1"/>
        <v>2945709</v>
      </c>
      <c r="Q8" s="376">
        <f t="shared" si="1"/>
        <v>2986248</v>
      </c>
      <c r="R8" s="376">
        <f t="shared" si="1"/>
        <v>3027382</v>
      </c>
      <c r="S8" s="376">
        <f t="shared" si="1"/>
        <v>3176831</v>
      </c>
      <c r="T8" s="376">
        <f t="shared" si="1"/>
        <v>3200753</v>
      </c>
      <c r="U8" s="376">
        <f t="shared" si="1"/>
        <v>3071653</v>
      </c>
      <c r="V8" s="376">
        <f t="shared" si="1"/>
        <v>2892625</v>
      </c>
      <c r="W8" s="376">
        <f t="shared" si="1"/>
        <v>3125037</v>
      </c>
      <c r="X8" s="376">
        <f t="shared" si="1"/>
        <v>3120484</v>
      </c>
      <c r="Y8" s="376">
        <f t="shared" si="1"/>
        <v>3076296</v>
      </c>
      <c r="Z8" s="376">
        <f t="shared" si="1"/>
        <v>3148064</v>
      </c>
      <c r="AA8" s="377">
        <f t="shared" si="1"/>
        <v>3200404</v>
      </c>
      <c r="AB8" s="377">
        <f t="shared" si="1"/>
        <v>3352844</v>
      </c>
      <c r="AC8" s="377">
        <f t="shared" si="1"/>
        <v>3367969</v>
      </c>
      <c r="AD8" s="376">
        <f t="shared" si="1"/>
        <v>3476727</v>
      </c>
      <c r="AE8" s="376">
        <f t="shared" si="1"/>
        <v>3435093</v>
      </c>
      <c r="AF8" s="376">
        <f t="shared" si="1"/>
        <v>3624919</v>
      </c>
      <c r="AG8" s="376">
        <f>AG19</f>
        <v>3445785</v>
      </c>
      <c r="AH8" s="376">
        <f>AH19</f>
        <v>3591508</v>
      </c>
      <c r="AI8" s="311">
        <f t="shared" si="2"/>
        <v>-1.2</v>
      </c>
      <c r="AJ8" s="311">
        <f t="shared" si="2"/>
        <v>5.5</v>
      </c>
      <c r="AK8" s="311">
        <f t="shared" si="2"/>
        <v>-4.9000000000000004</v>
      </c>
      <c r="AL8" s="311">
        <f t="shared" si="2"/>
        <v>4.2</v>
      </c>
    </row>
    <row r="9" spans="1:38">
      <c r="A9" s="238">
        <v>2</v>
      </c>
      <c r="B9" s="69" t="s">
        <v>27</v>
      </c>
      <c r="C9" s="235">
        <v>1576950</v>
      </c>
      <c r="D9" s="235">
        <v>1655457</v>
      </c>
      <c r="E9" s="235">
        <v>1683814</v>
      </c>
      <c r="F9" s="235">
        <v>1738581</v>
      </c>
      <c r="G9" s="235">
        <v>1658927</v>
      </c>
      <c r="H9" s="235">
        <v>1825374</v>
      </c>
      <c r="I9" s="235">
        <v>1875970</v>
      </c>
      <c r="J9" s="235">
        <v>1907783</v>
      </c>
      <c r="K9" s="235">
        <v>1867085</v>
      </c>
      <c r="L9" s="235">
        <v>1786138</v>
      </c>
      <c r="M9" s="235">
        <v>1794899</v>
      </c>
      <c r="N9" s="376">
        <f>N23</f>
        <v>1798170</v>
      </c>
      <c r="O9" s="376">
        <f t="shared" ref="O9:AE9" si="3">O23</f>
        <v>1762877</v>
      </c>
      <c r="P9" s="376">
        <f t="shared" si="3"/>
        <v>1773838</v>
      </c>
      <c r="Q9" s="376">
        <f t="shared" si="3"/>
        <v>1816741</v>
      </c>
      <c r="R9" s="376">
        <f t="shared" si="3"/>
        <v>1845893</v>
      </c>
      <c r="S9" s="376">
        <f t="shared" si="3"/>
        <v>1929697</v>
      </c>
      <c r="T9" s="376">
        <f t="shared" si="3"/>
        <v>1916252</v>
      </c>
      <c r="U9" s="376">
        <f t="shared" si="3"/>
        <v>1825017</v>
      </c>
      <c r="V9" s="376">
        <f t="shared" si="3"/>
        <v>1726930</v>
      </c>
      <c r="W9" s="376">
        <f t="shared" si="3"/>
        <v>1787983</v>
      </c>
      <c r="X9" s="376">
        <f t="shared" si="3"/>
        <v>1818531</v>
      </c>
      <c r="Y9" s="376">
        <f t="shared" si="3"/>
        <v>1869414</v>
      </c>
      <c r="Z9" s="376">
        <f t="shared" si="3"/>
        <v>1872398</v>
      </c>
      <c r="AA9" s="377">
        <f t="shared" si="3"/>
        <v>1886876</v>
      </c>
      <c r="AB9" s="377">
        <f t="shared" si="3"/>
        <v>1924034</v>
      </c>
      <c r="AC9" s="377">
        <f t="shared" si="3"/>
        <v>2014052</v>
      </c>
      <c r="AD9" s="376">
        <f t="shared" si="3"/>
        <v>2011967</v>
      </c>
      <c r="AE9" s="376">
        <f t="shared" si="3"/>
        <v>2029985</v>
      </c>
      <c r="AF9" s="376">
        <f>AF23</f>
        <v>2140626</v>
      </c>
      <c r="AG9" s="376">
        <f>AG23</f>
        <v>2052840</v>
      </c>
      <c r="AH9" s="376">
        <f>AH23</f>
        <v>2126947</v>
      </c>
      <c r="AI9" s="311">
        <f t="shared" si="2"/>
        <v>0.9</v>
      </c>
      <c r="AJ9" s="311">
        <f t="shared" si="2"/>
        <v>5.5</v>
      </c>
      <c r="AK9" s="311">
        <f t="shared" si="2"/>
        <v>-4.0999999999999996</v>
      </c>
      <c r="AL9" s="311">
        <f t="shared" si="2"/>
        <v>3.6</v>
      </c>
    </row>
    <row r="10" spans="1:38">
      <c r="A10" s="238">
        <v>3</v>
      </c>
      <c r="B10" s="69" t="s">
        <v>28</v>
      </c>
      <c r="C10" s="235">
        <v>2367397</v>
      </c>
      <c r="D10" s="235">
        <v>2523776</v>
      </c>
      <c r="E10" s="235">
        <v>2478690</v>
      </c>
      <c r="F10" s="235">
        <v>2523951</v>
      </c>
      <c r="G10" s="235">
        <v>2477201</v>
      </c>
      <c r="H10" s="235">
        <v>2665683</v>
      </c>
      <c r="I10" s="235">
        <v>2738032</v>
      </c>
      <c r="J10" s="235">
        <v>2746550</v>
      </c>
      <c r="K10" s="235">
        <v>2604519</v>
      </c>
      <c r="L10" s="235">
        <v>2546275</v>
      </c>
      <c r="M10" s="235">
        <v>2587981</v>
      </c>
      <c r="N10" s="376">
        <f>N29</f>
        <v>2559714</v>
      </c>
      <c r="O10" s="376">
        <f t="shared" ref="O10:AE10" si="4">O29</f>
        <v>2617974</v>
      </c>
      <c r="P10" s="376">
        <f t="shared" si="4"/>
        <v>2634526</v>
      </c>
      <c r="Q10" s="376">
        <f t="shared" si="4"/>
        <v>2668198</v>
      </c>
      <c r="R10" s="376">
        <f t="shared" si="4"/>
        <v>2689288</v>
      </c>
      <c r="S10" s="376">
        <f t="shared" si="4"/>
        <v>2856049</v>
      </c>
      <c r="T10" s="376">
        <f t="shared" si="4"/>
        <v>2884730</v>
      </c>
      <c r="U10" s="376">
        <f t="shared" si="4"/>
        <v>2904131</v>
      </c>
      <c r="V10" s="376">
        <f t="shared" si="4"/>
        <v>2455678</v>
      </c>
      <c r="W10" s="376">
        <f t="shared" si="4"/>
        <v>2558631</v>
      </c>
      <c r="X10" s="376">
        <f t="shared" si="4"/>
        <v>2458984</v>
      </c>
      <c r="Y10" s="376">
        <f t="shared" si="4"/>
        <v>2654249</v>
      </c>
      <c r="Z10" s="376">
        <f t="shared" si="4"/>
        <v>2657918</v>
      </c>
      <c r="AA10" s="377">
        <f t="shared" si="4"/>
        <v>2721949</v>
      </c>
      <c r="AB10" s="377">
        <f t="shared" si="4"/>
        <v>2769411</v>
      </c>
      <c r="AC10" s="377">
        <f t="shared" si="4"/>
        <v>2697980</v>
      </c>
      <c r="AD10" s="376">
        <f t="shared" si="4"/>
        <v>2713910</v>
      </c>
      <c r="AE10" s="376">
        <f t="shared" si="4"/>
        <v>2776393</v>
      </c>
      <c r="AF10" s="376">
        <f>AF29</f>
        <v>2763636</v>
      </c>
      <c r="AG10" s="376">
        <f>AG29</f>
        <v>2632771</v>
      </c>
      <c r="AH10" s="376">
        <f>AH29</f>
        <v>2741670</v>
      </c>
      <c r="AI10" s="311">
        <f t="shared" si="2"/>
        <v>2.2999999999999998</v>
      </c>
      <c r="AJ10" s="311">
        <f t="shared" si="2"/>
        <v>-0.5</v>
      </c>
      <c r="AK10" s="311">
        <f t="shared" si="2"/>
        <v>-4.7</v>
      </c>
      <c r="AL10" s="311">
        <f t="shared" si="2"/>
        <v>4.0999999999999996</v>
      </c>
    </row>
    <row r="11" spans="1:38">
      <c r="A11" s="238">
        <v>4</v>
      </c>
      <c r="B11" s="69" t="s">
        <v>29</v>
      </c>
      <c r="C11" s="235">
        <v>935624</v>
      </c>
      <c r="D11" s="235">
        <v>1000739</v>
      </c>
      <c r="E11" s="235">
        <v>1000435</v>
      </c>
      <c r="F11" s="235">
        <v>1064175</v>
      </c>
      <c r="G11" s="235">
        <v>1069024</v>
      </c>
      <c r="H11" s="235">
        <v>1118785</v>
      </c>
      <c r="I11" s="235">
        <v>1180292</v>
      </c>
      <c r="J11" s="235">
        <v>1168959</v>
      </c>
      <c r="K11" s="235">
        <v>1135522</v>
      </c>
      <c r="L11" s="235">
        <v>1151481</v>
      </c>
      <c r="M11" s="235">
        <v>1150549</v>
      </c>
      <c r="N11" s="376">
        <f>N35</f>
        <v>1212508</v>
      </c>
      <c r="O11" s="376">
        <f t="shared" ref="O11:AE11" si="5">O35</f>
        <v>1179008</v>
      </c>
      <c r="P11" s="376">
        <f t="shared" si="5"/>
        <v>1173088</v>
      </c>
      <c r="Q11" s="376">
        <f t="shared" si="5"/>
        <v>1185382</v>
      </c>
      <c r="R11" s="376">
        <f t="shared" si="5"/>
        <v>1177893</v>
      </c>
      <c r="S11" s="376">
        <f t="shared" si="5"/>
        <v>1209973</v>
      </c>
      <c r="T11" s="376">
        <f t="shared" si="5"/>
        <v>1184625</v>
      </c>
      <c r="U11" s="376">
        <f t="shared" si="5"/>
        <v>1164482</v>
      </c>
      <c r="V11" s="376">
        <f t="shared" si="5"/>
        <v>1087489</v>
      </c>
      <c r="W11" s="376">
        <f t="shared" si="5"/>
        <v>1105023</v>
      </c>
      <c r="X11" s="376">
        <f t="shared" si="5"/>
        <v>1053507</v>
      </c>
      <c r="Y11" s="376">
        <f t="shared" si="5"/>
        <v>1060106</v>
      </c>
      <c r="Z11" s="376">
        <f t="shared" si="5"/>
        <v>1072961</v>
      </c>
      <c r="AA11" s="377">
        <f t="shared" si="5"/>
        <v>1080596</v>
      </c>
      <c r="AB11" s="377">
        <f t="shared" si="5"/>
        <v>1077982</v>
      </c>
      <c r="AC11" s="377">
        <f t="shared" si="5"/>
        <v>1123422</v>
      </c>
      <c r="AD11" s="376">
        <f t="shared" si="5"/>
        <v>1186320</v>
      </c>
      <c r="AE11" s="376">
        <f t="shared" si="5"/>
        <v>1160464</v>
      </c>
      <c r="AF11" s="376">
        <f>AF35</f>
        <v>1114051</v>
      </c>
      <c r="AG11" s="376">
        <f>AG35</f>
        <v>1054326</v>
      </c>
      <c r="AH11" s="376">
        <f>AH35</f>
        <v>1102774</v>
      </c>
      <c r="AI11" s="311">
        <f t="shared" si="2"/>
        <v>-2.2000000000000002</v>
      </c>
      <c r="AJ11" s="311">
        <f t="shared" si="2"/>
        <v>-4</v>
      </c>
      <c r="AK11" s="311">
        <f t="shared" si="2"/>
        <v>-5.4</v>
      </c>
      <c r="AL11" s="311">
        <f t="shared" si="2"/>
        <v>4.5999999999999996</v>
      </c>
    </row>
    <row r="12" spans="1:38">
      <c r="A12" s="238">
        <v>5</v>
      </c>
      <c r="B12" s="69" t="s">
        <v>30</v>
      </c>
      <c r="C12" s="235">
        <v>2374944</v>
      </c>
      <c r="D12" s="235">
        <v>2532979</v>
      </c>
      <c r="E12" s="235">
        <v>2625167</v>
      </c>
      <c r="F12" s="235">
        <v>2626243</v>
      </c>
      <c r="G12" s="235">
        <v>2571499</v>
      </c>
      <c r="H12" s="235">
        <v>2636915</v>
      </c>
      <c r="I12" s="235">
        <v>2733950</v>
      </c>
      <c r="J12" s="235">
        <v>2713136</v>
      </c>
      <c r="K12" s="235">
        <v>2602948</v>
      </c>
      <c r="L12" s="235">
        <v>2482219</v>
      </c>
      <c r="M12" s="235">
        <v>2490309</v>
      </c>
      <c r="N12" s="376">
        <f>N42</f>
        <v>2476248</v>
      </c>
      <c r="O12" s="376">
        <f t="shared" ref="O12:AE12" si="6">O42</f>
        <v>2488978</v>
      </c>
      <c r="P12" s="376">
        <f t="shared" si="6"/>
        <v>2486176</v>
      </c>
      <c r="Q12" s="376">
        <f t="shared" si="6"/>
        <v>2540771</v>
      </c>
      <c r="R12" s="376">
        <f t="shared" si="6"/>
        <v>2561104</v>
      </c>
      <c r="S12" s="376">
        <f t="shared" si="6"/>
        <v>2602049</v>
      </c>
      <c r="T12" s="376">
        <f t="shared" si="6"/>
        <v>2568380</v>
      </c>
      <c r="U12" s="376">
        <f t="shared" si="6"/>
        <v>2637757</v>
      </c>
      <c r="V12" s="376">
        <f t="shared" si="6"/>
        <v>2296725</v>
      </c>
      <c r="W12" s="376">
        <f t="shared" si="6"/>
        <v>2446159</v>
      </c>
      <c r="X12" s="376">
        <f t="shared" si="6"/>
        <v>2395939</v>
      </c>
      <c r="Y12" s="376">
        <f t="shared" si="6"/>
        <v>2373597</v>
      </c>
      <c r="Z12" s="376">
        <f t="shared" si="6"/>
        <v>2471125</v>
      </c>
      <c r="AA12" s="377">
        <f t="shared" si="6"/>
        <v>2536419</v>
      </c>
      <c r="AB12" s="377">
        <f t="shared" si="6"/>
        <v>2572756</v>
      </c>
      <c r="AC12" s="377">
        <f t="shared" si="6"/>
        <v>2616780</v>
      </c>
      <c r="AD12" s="376">
        <f t="shared" si="6"/>
        <v>2634293</v>
      </c>
      <c r="AE12" s="376">
        <f t="shared" si="6"/>
        <v>2634898</v>
      </c>
      <c r="AF12" s="376">
        <f>AF42</f>
        <v>2488406</v>
      </c>
      <c r="AG12" s="376">
        <f>AG42</f>
        <v>2370239</v>
      </c>
      <c r="AH12" s="376">
        <f>AH42</f>
        <v>2499632</v>
      </c>
      <c r="AI12" s="311">
        <f t="shared" si="2"/>
        <v>0</v>
      </c>
      <c r="AJ12" s="311">
        <f t="shared" si="2"/>
        <v>-5.6</v>
      </c>
      <c r="AK12" s="311">
        <f t="shared" si="2"/>
        <v>-4.7</v>
      </c>
      <c r="AL12" s="311">
        <f t="shared" si="2"/>
        <v>5.5</v>
      </c>
    </row>
    <row r="13" spans="1:38">
      <c r="A13" s="238">
        <v>6</v>
      </c>
      <c r="B13" s="69" t="s">
        <v>31</v>
      </c>
      <c r="C13" s="235">
        <v>841062</v>
      </c>
      <c r="D13" s="235">
        <v>924502</v>
      </c>
      <c r="E13" s="235">
        <v>920204</v>
      </c>
      <c r="F13" s="235">
        <v>987501</v>
      </c>
      <c r="G13" s="235">
        <v>1003328</v>
      </c>
      <c r="H13" s="235">
        <v>1069716</v>
      </c>
      <c r="I13" s="235">
        <v>1091352</v>
      </c>
      <c r="J13" s="235">
        <v>1076205</v>
      </c>
      <c r="K13" s="235">
        <v>1056198</v>
      </c>
      <c r="L13" s="235">
        <v>1076206</v>
      </c>
      <c r="M13" s="235">
        <v>1064573</v>
      </c>
      <c r="N13" s="376">
        <f>N47</f>
        <v>1102427</v>
      </c>
      <c r="O13" s="376">
        <f t="shared" ref="O13:AE13" si="7">O47</f>
        <v>1090223</v>
      </c>
      <c r="P13" s="376">
        <f t="shared" si="7"/>
        <v>1049339</v>
      </c>
      <c r="Q13" s="376">
        <f t="shared" si="7"/>
        <v>1035054</v>
      </c>
      <c r="R13" s="376">
        <f t="shared" si="7"/>
        <v>1001075</v>
      </c>
      <c r="S13" s="376">
        <f t="shared" si="7"/>
        <v>1006481</v>
      </c>
      <c r="T13" s="376">
        <f t="shared" si="7"/>
        <v>990435</v>
      </c>
      <c r="U13" s="376">
        <f t="shared" si="7"/>
        <v>949960</v>
      </c>
      <c r="V13" s="376">
        <f t="shared" si="7"/>
        <v>894862</v>
      </c>
      <c r="W13" s="376">
        <f t="shared" si="7"/>
        <v>926201</v>
      </c>
      <c r="X13" s="376">
        <f t="shared" si="7"/>
        <v>919684</v>
      </c>
      <c r="Y13" s="376">
        <f t="shared" si="7"/>
        <v>938471</v>
      </c>
      <c r="Z13" s="376">
        <f t="shared" si="7"/>
        <v>917927</v>
      </c>
      <c r="AA13" s="377">
        <f t="shared" si="7"/>
        <v>955591</v>
      </c>
      <c r="AB13" s="377">
        <f t="shared" si="7"/>
        <v>979778</v>
      </c>
      <c r="AC13" s="377">
        <f t="shared" si="7"/>
        <v>988758</v>
      </c>
      <c r="AD13" s="376">
        <f t="shared" si="7"/>
        <v>1036325</v>
      </c>
      <c r="AE13" s="376">
        <f t="shared" si="7"/>
        <v>1016591</v>
      </c>
      <c r="AF13" s="376">
        <f>AF47</f>
        <v>974453</v>
      </c>
      <c r="AG13" s="376">
        <f>AG47</f>
        <v>924781</v>
      </c>
      <c r="AH13" s="376">
        <f>AH47</f>
        <v>970381</v>
      </c>
      <c r="AI13" s="311">
        <f t="shared" si="2"/>
        <v>-1.9</v>
      </c>
      <c r="AJ13" s="311">
        <f t="shared" si="2"/>
        <v>-4.0999999999999996</v>
      </c>
      <c r="AK13" s="311">
        <f t="shared" si="2"/>
        <v>-5.0999999999999996</v>
      </c>
      <c r="AL13" s="311">
        <f t="shared" si="2"/>
        <v>4.9000000000000004</v>
      </c>
    </row>
    <row r="14" spans="1:38">
      <c r="A14" s="238">
        <v>7</v>
      </c>
      <c r="B14" s="69" t="s">
        <v>32</v>
      </c>
      <c r="C14" s="235">
        <v>544201</v>
      </c>
      <c r="D14" s="235">
        <v>575930</v>
      </c>
      <c r="E14" s="235">
        <v>599262</v>
      </c>
      <c r="F14" s="235">
        <v>640142</v>
      </c>
      <c r="G14" s="235">
        <v>623559</v>
      </c>
      <c r="H14" s="235">
        <v>655625</v>
      </c>
      <c r="I14" s="235">
        <v>691925</v>
      </c>
      <c r="J14" s="235">
        <v>710593</v>
      </c>
      <c r="K14" s="235">
        <v>705992</v>
      </c>
      <c r="L14" s="235">
        <v>697265</v>
      </c>
      <c r="M14" s="235">
        <v>696485</v>
      </c>
      <c r="N14" s="376">
        <f>N55</f>
        <v>698553</v>
      </c>
      <c r="O14" s="376">
        <f t="shared" ref="O14:AE14" si="8">O55</f>
        <v>717542</v>
      </c>
      <c r="P14" s="376">
        <f t="shared" si="8"/>
        <v>681602</v>
      </c>
      <c r="Q14" s="376">
        <f t="shared" si="8"/>
        <v>680158</v>
      </c>
      <c r="R14" s="376">
        <f t="shared" si="8"/>
        <v>660508</v>
      </c>
      <c r="S14" s="376">
        <f t="shared" si="8"/>
        <v>648523</v>
      </c>
      <c r="T14" s="376">
        <f t="shared" si="8"/>
        <v>641198</v>
      </c>
      <c r="U14" s="376">
        <f t="shared" si="8"/>
        <v>601861</v>
      </c>
      <c r="V14" s="376">
        <f t="shared" si="8"/>
        <v>573719</v>
      </c>
      <c r="W14" s="376">
        <f t="shared" si="8"/>
        <v>569820</v>
      </c>
      <c r="X14" s="376">
        <f t="shared" si="8"/>
        <v>564808</v>
      </c>
      <c r="Y14" s="376">
        <f t="shared" si="8"/>
        <v>573723</v>
      </c>
      <c r="Z14" s="376">
        <f t="shared" si="8"/>
        <v>587758</v>
      </c>
      <c r="AA14" s="377">
        <f t="shared" si="8"/>
        <v>605189</v>
      </c>
      <c r="AB14" s="377">
        <f t="shared" si="8"/>
        <v>628931</v>
      </c>
      <c r="AC14" s="377">
        <f t="shared" si="8"/>
        <v>622705</v>
      </c>
      <c r="AD14" s="376">
        <f t="shared" si="8"/>
        <v>642492</v>
      </c>
      <c r="AE14" s="376">
        <f t="shared" si="8"/>
        <v>635864</v>
      </c>
      <c r="AF14" s="376">
        <f>AF55</f>
        <v>641354</v>
      </c>
      <c r="AG14" s="376">
        <f>AG55</f>
        <v>618862</v>
      </c>
      <c r="AH14" s="376">
        <f>AH55</f>
        <v>634759</v>
      </c>
      <c r="AI14" s="311">
        <f t="shared" si="2"/>
        <v>-1</v>
      </c>
      <c r="AJ14" s="311">
        <f t="shared" si="2"/>
        <v>0.9</v>
      </c>
      <c r="AK14" s="311">
        <f t="shared" si="2"/>
        <v>-3.5</v>
      </c>
      <c r="AL14" s="311">
        <f t="shared" si="2"/>
        <v>2.6</v>
      </c>
    </row>
    <row r="15" spans="1:38">
      <c r="A15" s="238">
        <v>8</v>
      </c>
      <c r="B15" s="69" t="s">
        <v>33</v>
      </c>
      <c r="C15" s="235">
        <v>310091</v>
      </c>
      <c r="D15" s="235">
        <v>336109</v>
      </c>
      <c r="E15" s="235">
        <v>356683</v>
      </c>
      <c r="F15" s="235">
        <v>372205</v>
      </c>
      <c r="G15" s="235">
        <v>391764</v>
      </c>
      <c r="H15" s="235">
        <v>411887</v>
      </c>
      <c r="I15" s="235">
        <v>415938</v>
      </c>
      <c r="J15" s="235">
        <v>389187</v>
      </c>
      <c r="K15" s="235">
        <v>386174</v>
      </c>
      <c r="L15" s="235">
        <v>364968</v>
      </c>
      <c r="M15" s="235">
        <v>379849</v>
      </c>
      <c r="N15" s="376">
        <f>N61</f>
        <v>417845</v>
      </c>
      <c r="O15" s="376">
        <f t="shared" ref="O15:AE15" si="9">O61</f>
        <v>423193</v>
      </c>
      <c r="P15" s="376">
        <f t="shared" si="9"/>
        <v>412250</v>
      </c>
      <c r="Q15" s="376">
        <f t="shared" si="9"/>
        <v>404197</v>
      </c>
      <c r="R15" s="376">
        <f t="shared" si="9"/>
        <v>394029</v>
      </c>
      <c r="S15" s="376">
        <f t="shared" si="9"/>
        <v>401229</v>
      </c>
      <c r="T15" s="376">
        <f t="shared" si="9"/>
        <v>400982</v>
      </c>
      <c r="U15" s="376">
        <f t="shared" si="9"/>
        <v>368472</v>
      </c>
      <c r="V15" s="376">
        <f t="shared" si="9"/>
        <v>342738</v>
      </c>
      <c r="W15" s="376">
        <f t="shared" si="9"/>
        <v>348490</v>
      </c>
      <c r="X15" s="376">
        <f t="shared" si="9"/>
        <v>338764</v>
      </c>
      <c r="Y15" s="376">
        <f t="shared" si="9"/>
        <v>278040</v>
      </c>
      <c r="Z15" s="376">
        <f t="shared" si="9"/>
        <v>364324</v>
      </c>
      <c r="AA15" s="377">
        <f t="shared" si="9"/>
        <v>360453</v>
      </c>
      <c r="AB15" s="377">
        <f t="shared" si="9"/>
        <v>378755</v>
      </c>
      <c r="AC15" s="377">
        <f t="shared" si="9"/>
        <v>382993</v>
      </c>
      <c r="AD15" s="376">
        <f t="shared" si="9"/>
        <v>392052</v>
      </c>
      <c r="AE15" s="376">
        <f t="shared" si="9"/>
        <v>382532</v>
      </c>
      <c r="AF15" s="376">
        <f>AF61</f>
        <v>380982</v>
      </c>
      <c r="AG15" s="376">
        <f>AG61</f>
        <v>367475</v>
      </c>
      <c r="AH15" s="376">
        <f>AH61</f>
        <v>386206</v>
      </c>
      <c r="AI15" s="311">
        <f t="shared" si="2"/>
        <v>-2.4</v>
      </c>
      <c r="AJ15" s="311">
        <f t="shared" si="2"/>
        <v>-0.4</v>
      </c>
      <c r="AK15" s="311">
        <f t="shared" si="2"/>
        <v>-3.5</v>
      </c>
      <c r="AL15" s="311">
        <f t="shared" si="2"/>
        <v>5.0999999999999996</v>
      </c>
    </row>
    <row r="16" spans="1:38">
      <c r="A16" s="238">
        <v>9</v>
      </c>
      <c r="B16" s="69" t="s">
        <v>34</v>
      </c>
      <c r="C16" s="235">
        <v>472830</v>
      </c>
      <c r="D16" s="235">
        <v>506270</v>
      </c>
      <c r="E16" s="235">
        <v>514980</v>
      </c>
      <c r="F16" s="235">
        <v>550722</v>
      </c>
      <c r="G16" s="235">
        <v>550688</v>
      </c>
      <c r="H16" s="235">
        <v>563191</v>
      </c>
      <c r="I16" s="235">
        <v>577520</v>
      </c>
      <c r="J16" s="235">
        <v>600422</v>
      </c>
      <c r="K16" s="235">
        <v>570957</v>
      </c>
      <c r="L16" s="235">
        <v>556381</v>
      </c>
      <c r="M16" s="235">
        <v>551268</v>
      </c>
      <c r="N16" s="376">
        <f>N64</f>
        <v>583193</v>
      </c>
      <c r="O16" s="376">
        <f t="shared" ref="O16:AE16" si="10">O64</f>
        <v>573697</v>
      </c>
      <c r="P16" s="376">
        <f t="shared" si="10"/>
        <v>535946</v>
      </c>
      <c r="Q16" s="376">
        <f t="shared" si="10"/>
        <v>527508</v>
      </c>
      <c r="R16" s="376">
        <f t="shared" si="10"/>
        <v>510263</v>
      </c>
      <c r="S16" s="376">
        <f t="shared" si="10"/>
        <v>508391</v>
      </c>
      <c r="T16" s="376">
        <f t="shared" si="10"/>
        <v>490531</v>
      </c>
      <c r="U16" s="376">
        <f t="shared" si="10"/>
        <v>466403</v>
      </c>
      <c r="V16" s="376">
        <f t="shared" si="10"/>
        <v>447468</v>
      </c>
      <c r="W16" s="376">
        <f t="shared" si="10"/>
        <v>452526</v>
      </c>
      <c r="X16" s="376">
        <f t="shared" si="10"/>
        <v>430943</v>
      </c>
      <c r="Y16" s="376">
        <f t="shared" si="10"/>
        <v>431283</v>
      </c>
      <c r="Z16" s="376">
        <f t="shared" si="10"/>
        <v>433236</v>
      </c>
      <c r="AA16" s="377">
        <f t="shared" si="10"/>
        <v>436036</v>
      </c>
      <c r="AB16" s="377">
        <f t="shared" si="10"/>
        <v>447880</v>
      </c>
      <c r="AC16" s="377">
        <f t="shared" si="10"/>
        <v>445545</v>
      </c>
      <c r="AD16" s="376">
        <f t="shared" si="10"/>
        <v>447713</v>
      </c>
      <c r="AE16" s="376">
        <f t="shared" si="10"/>
        <v>447830</v>
      </c>
      <c r="AF16" s="376">
        <f>AF64</f>
        <v>460595</v>
      </c>
      <c r="AG16" s="376">
        <f>AG64</f>
        <v>439271</v>
      </c>
      <c r="AH16" s="376">
        <f>AH64</f>
        <v>454880</v>
      </c>
      <c r="AI16" s="311">
        <f t="shared" si="2"/>
        <v>0</v>
      </c>
      <c r="AJ16" s="311">
        <f t="shared" si="2"/>
        <v>2.9</v>
      </c>
      <c r="AK16" s="311">
        <f t="shared" si="2"/>
        <v>-4.5999999999999996</v>
      </c>
      <c r="AL16" s="311">
        <f t="shared" si="2"/>
        <v>3.6</v>
      </c>
    </row>
    <row r="17" spans="1:38">
      <c r="A17" s="236"/>
      <c r="B17" s="237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376"/>
      <c r="O17" s="376"/>
      <c r="P17" s="376"/>
      <c r="Q17" s="376"/>
      <c r="R17" s="376"/>
      <c r="S17" s="376"/>
      <c r="T17" s="376"/>
      <c r="U17" s="376"/>
      <c r="V17" s="378"/>
      <c r="W17" s="378"/>
      <c r="X17" s="378"/>
      <c r="Y17" s="377"/>
      <c r="Z17" s="377"/>
      <c r="AA17" s="377" t="s">
        <v>262</v>
      </c>
      <c r="AB17" s="377" t="s">
        <v>264</v>
      </c>
      <c r="AC17" s="377" t="s">
        <v>283</v>
      </c>
      <c r="AD17" s="377"/>
      <c r="AE17" s="377"/>
      <c r="AF17" s="377"/>
      <c r="AG17" s="377"/>
      <c r="AH17" s="377"/>
      <c r="AI17" s="311"/>
      <c r="AJ17" s="311"/>
      <c r="AK17" s="311"/>
      <c r="AL17" s="311"/>
    </row>
    <row r="18" spans="1:38">
      <c r="A18" s="239">
        <v>100</v>
      </c>
      <c r="B18" s="237" t="s">
        <v>25</v>
      </c>
      <c r="C18" s="235">
        <v>6067956</v>
      </c>
      <c r="D18" s="235">
        <v>6416903</v>
      </c>
      <c r="E18" s="235">
        <v>6618219</v>
      </c>
      <c r="F18" s="235">
        <v>6834375</v>
      </c>
      <c r="G18" s="235">
        <v>6670353</v>
      </c>
      <c r="H18" s="235">
        <v>6992509</v>
      </c>
      <c r="I18" s="235">
        <v>7321309</v>
      </c>
      <c r="J18" s="235">
        <v>7090683</v>
      </c>
      <c r="K18" s="235">
        <v>6903493</v>
      </c>
      <c r="L18" s="235">
        <v>6742320</v>
      </c>
      <c r="M18" s="235">
        <v>6701485</v>
      </c>
      <c r="N18" s="376">
        <v>6318738</v>
      </c>
      <c r="O18" s="376">
        <v>6149157</v>
      </c>
      <c r="P18" s="376">
        <v>6100559</v>
      </c>
      <c r="Q18" s="376">
        <v>6165835</v>
      </c>
      <c r="R18" s="376">
        <v>6152822</v>
      </c>
      <c r="S18" s="377">
        <v>6345407.3784020208</v>
      </c>
      <c r="T18" s="377">
        <v>6362655.3168311045</v>
      </c>
      <c r="U18" s="377">
        <v>6215194.2059919685</v>
      </c>
      <c r="V18" s="377">
        <v>6061679.1111726314</v>
      </c>
      <c r="W18" s="377">
        <v>6325199.789474234</v>
      </c>
      <c r="X18" s="379">
        <v>6311682.9515483901</v>
      </c>
      <c r="Y18" s="377">
        <v>6310925.6367581785</v>
      </c>
      <c r="Z18" s="377">
        <v>6303575.736494951</v>
      </c>
      <c r="AA18" s="377">
        <v>6525318.0888628811</v>
      </c>
      <c r="AB18" s="377">
        <v>6712072.3080038279</v>
      </c>
      <c r="AC18" s="377">
        <v>6632390</v>
      </c>
      <c r="AD18" s="377">
        <v>6726240</v>
      </c>
      <c r="AE18" s="377">
        <v>6658127.1507564411</v>
      </c>
      <c r="AF18" s="377">
        <v>6673063.6910408661</v>
      </c>
      <c r="AG18" s="377">
        <v>6428036.9187581688</v>
      </c>
      <c r="AH18" s="377">
        <v>6889928</v>
      </c>
      <c r="AI18" s="311">
        <f t="shared" si="2"/>
        <v>-1</v>
      </c>
      <c r="AJ18" s="311">
        <f t="shared" si="2"/>
        <v>0.2</v>
      </c>
      <c r="AK18" s="311">
        <f t="shared" si="2"/>
        <v>-3.7</v>
      </c>
      <c r="AL18" s="311">
        <f t="shared" si="2"/>
        <v>7.2</v>
      </c>
    </row>
    <row r="19" spans="1:38">
      <c r="A19" s="236">
        <v>1</v>
      </c>
      <c r="B19" s="240" t="s">
        <v>110</v>
      </c>
      <c r="C19" s="235">
        <v>3125545</v>
      </c>
      <c r="D19" s="235">
        <v>3190427</v>
      </c>
      <c r="E19" s="235">
        <v>3207887</v>
      </c>
      <c r="F19" s="235">
        <v>3201428</v>
      </c>
      <c r="G19" s="235">
        <v>3153339</v>
      </c>
      <c r="H19" s="235">
        <v>3435002</v>
      </c>
      <c r="I19" s="235">
        <v>3499138</v>
      </c>
      <c r="J19" s="235">
        <v>3329135</v>
      </c>
      <c r="K19" s="235">
        <v>3051295</v>
      </c>
      <c r="L19" s="235">
        <v>2869443</v>
      </c>
      <c r="M19" s="235">
        <v>2919217</v>
      </c>
      <c r="N19" s="376">
        <v>3096571</v>
      </c>
      <c r="O19" s="376">
        <v>2973093</v>
      </c>
      <c r="P19" s="376">
        <v>2945709</v>
      </c>
      <c r="Q19" s="376">
        <v>2986248</v>
      </c>
      <c r="R19" s="376">
        <v>3027382</v>
      </c>
      <c r="S19" s="377">
        <v>3176831</v>
      </c>
      <c r="T19" s="377">
        <v>3200753</v>
      </c>
      <c r="U19" s="377">
        <v>3071653</v>
      </c>
      <c r="V19" s="377">
        <v>2892625</v>
      </c>
      <c r="W19" s="377">
        <v>3125037</v>
      </c>
      <c r="X19" s="377">
        <v>3120484</v>
      </c>
      <c r="Y19" s="377">
        <v>3076296</v>
      </c>
      <c r="Z19" s="377">
        <v>3148064</v>
      </c>
      <c r="AA19" s="377">
        <v>3200404</v>
      </c>
      <c r="AB19" s="377">
        <v>3352844</v>
      </c>
      <c r="AC19" s="377">
        <v>3367969</v>
      </c>
      <c r="AD19" s="377">
        <v>3476727</v>
      </c>
      <c r="AE19" s="377">
        <v>3435093</v>
      </c>
      <c r="AF19" s="377">
        <v>3624919</v>
      </c>
      <c r="AG19" s="377">
        <v>3445785</v>
      </c>
      <c r="AH19" s="377">
        <v>3591508</v>
      </c>
      <c r="AI19" s="311">
        <f t="shared" si="2"/>
        <v>-1.2</v>
      </c>
      <c r="AJ19" s="311">
        <f t="shared" si="2"/>
        <v>5.5</v>
      </c>
      <c r="AK19" s="311">
        <f t="shared" si="2"/>
        <v>-4.9000000000000004</v>
      </c>
      <c r="AL19" s="311">
        <f t="shared" si="2"/>
        <v>4.2</v>
      </c>
    </row>
    <row r="20" spans="1:38">
      <c r="A20" s="239">
        <v>202</v>
      </c>
      <c r="B20" s="238" t="s">
        <v>111</v>
      </c>
      <c r="C20" s="235">
        <v>1870137</v>
      </c>
      <c r="D20" s="235">
        <v>1924857</v>
      </c>
      <c r="E20" s="235">
        <v>1944113</v>
      </c>
      <c r="F20" s="235">
        <v>1962413</v>
      </c>
      <c r="G20" s="235">
        <v>1933899</v>
      </c>
      <c r="H20" s="235">
        <v>1983862</v>
      </c>
      <c r="I20" s="235">
        <v>2002074</v>
      </c>
      <c r="J20" s="235">
        <v>1920357</v>
      </c>
      <c r="K20" s="235">
        <v>1732157</v>
      </c>
      <c r="L20" s="235">
        <v>1607093</v>
      </c>
      <c r="M20" s="235">
        <v>1651015</v>
      </c>
      <c r="N20" s="376">
        <v>1698748</v>
      </c>
      <c r="O20" s="376">
        <v>1583439</v>
      </c>
      <c r="P20" s="376">
        <v>1555216</v>
      </c>
      <c r="Q20" s="376">
        <v>1602687</v>
      </c>
      <c r="R20" s="376">
        <v>1666125</v>
      </c>
      <c r="S20" s="377">
        <v>1780081</v>
      </c>
      <c r="T20" s="377">
        <v>1793205</v>
      </c>
      <c r="U20" s="377">
        <v>1683098</v>
      </c>
      <c r="V20" s="377">
        <v>1559428</v>
      </c>
      <c r="W20" s="377">
        <v>1725186</v>
      </c>
      <c r="X20" s="377">
        <v>1681050</v>
      </c>
      <c r="Y20" s="377">
        <v>1649959</v>
      </c>
      <c r="Z20" s="377">
        <v>1674305</v>
      </c>
      <c r="AA20" s="377">
        <v>1728387</v>
      </c>
      <c r="AB20" s="377">
        <v>1787654</v>
      </c>
      <c r="AC20" s="377">
        <v>1817461</v>
      </c>
      <c r="AD20" s="377">
        <v>1880917</v>
      </c>
      <c r="AE20" s="377">
        <v>1846516</v>
      </c>
      <c r="AF20" s="377">
        <v>1891910</v>
      </c>
      <c r="AG20" s="377">
        <v>1781635</v>
      </c>
      <c r="AH20" s="377">
        <v>1870782</v>
      </c>
      <c r="AI20" s="311">
        <f t="shared" si="2"/>
        <v>-1.8</v>
      </c>
      <c r="AJ20" s="311">
        <f t="shared" si="2"/>
        <v>2.5</v>
      </c>
      <c r="AK20" s="311">
        <f t="shared" si="2"/>
        <v>-5.8</v>
      </c>
      <c r="AL20" s="311">
        <f t="shared" si="2"/>
        <v>5</v>
      </c>
    </row>
    <row r="21" spans="1:38">
      <c r="A21" s="239">
        <v>204</v>
      </c>
      <c r="B21" s="238" t="s">
        <v>112</v>
      </c>
      <c r="C21" s="235">
        <v>1074988</v>
      </c>
      <c r="D21" s="235">
        <v>1090981</v>
      </c>
      <c r="E21" s="235">
        <v>1099946</v>
      </c>
      <c r="F21" s="235">
        <v>1073480</v>
      </c>
      <c r="G21" s="235">
        <v>1056795</v>
      </c>
      <c r="H21" s="235">
        <v>1248204</v>
      </c>
      <c r="I21" s="235">
        <v>1286766</v>
      </c>
      <c r="J21" s="235">
        <v>1221397</v>
      </c>
      <c r="K21" s="235">
        <v>1128510</v>
      </c>
      <c r="L21" s="235">
        <v>1082042</v>
      </c>
      <c r="M21" s="235">
        <v>1076034</v>
      </c>
      <c r="N21" s="376">
        <v>1196590</v>
      </c>
      <c r="O21" s="376">
        <v>1194433</v>
      </c>
      <c r="P21" s="376">
        <v>1198301</v>
      </c>
      <c r="Q21" s="376">
        <v>1185231</v>
      </c>
      <c r="R21" s="376">
        <v>1168731</v>
      </c>
      <c r="S21" s="377">
        <v>1177174</v>
      </c>
      <c r="T21" s="377">
        <v>1188255</v>
      </c>
      <c r="U21" s="377">
        <v>1176389</v>
      </c>
      <c r="V21" s="377">
        <v>1122025</v>
      </c>
      <c r="W21" s="377">
        <v>1176473</v>
      </c>
      <c r="X21" s="377">
        <v>1222535</v>
      </c>
      <c r="Y21" s="377">
        <v>1210717</v>
      </c>
      <c r="Z21" s="377">
        <v>1243012</v>
      </c>
      <c r="AA21" s="377">
        <v>1250970</v>
      </c>
      <c r="AB21" s="377">
        <v>1320380</v>
      </c>
      <c r="AC21" s="377">
        <v>1317852</v>
      </c>
      <c r="AD21" s="377">
        <v>1355853</v>
      </c>
      <c r="AE21" s="377">
        <v>1360466</v>
      </c>
      <c r="AF21" s="377">
        <v>1466117</v>
      </c>
      <c r="AG21" s="377">
        <v>1402774</v>
      </c>
      <c r="AH21" s="377">
        <v>1454308</v>
      </c>
      <c r="AI21" s="311">
        <f t="shared" si="2"/>
        <v>0.3</v>
      </c>
      <c r="AJ21" s="311">
        <f t="shared" si="2"/>
        <v>7.8</v>
      </c>
      <c r="AK21" s="311">
        <f t="shared" si="2"/>
        <v>-4.3</v>
      </c>
      <c r="AL21" s="311">
        <f t="shared" si="2"/>
        <v>3.7</v>
      </c>
    </row>
    <row r="22" spans="1:38">
      <c r="A22" s="239">
        <v>206</v>
      </c>
      <c r="B22" s="238" t="s">
        <v>113</v>
      </c>
      <c r="C22" s="235">
        <v>180420</v>
      </c>
      <c r="D22" s="235">
        <v>174589</v>
      </c>
      <c r="E22" s="235">
        <v>163828</v>
      </c>
      <c r="F22" s="235">
        <v>165535</v>
      </c>
      <c r="G22" s="235">
        <v>162645</v>
      </c>
      <c r="H22" s="235">
        <v>202936</v>
      </c>
      <c r="I22" s="235">
        <v>210298</v>
      </c>
      <c r="J22" s="235">
        <v>187381</v>
      </c>
      <c r="K22" s="235">
        <v>190628</v>
      </c>
      <c r="L22" s="235">
        <v>180308</v>
      </c>
      <c r="M22" s="235">
        <v>192168</v>
      </c>
      <c r="N22" s="376">
        <v>201233</v>
      </c>
      <c r="O22" s="376">
        <v>195221</v>
      </c>
      <c r="P22" s="376">
        <v>192192</v>
      </c>
      <c r="Q22" s="376">
        <v>198330</v>
      </c>
      <c r="R22" s="376">
        <v>192526</v>
      </c>
      <c r="S22" s="377">
        <v>199910</v>
      </c>
      <c r="T22" s="377">
        <v>199478</v>
      </c>
      <c r="U22" s="377">
        <v>193151</v>
      </c>
      <c r="V22" s="377">
        <v>193265</v>
      </c>
      <c r="W22" s="377">
        <v>204033</v>
      </c>
      <c r="X22" s="377">
        <v>197582</v>
      </c>
      <c r="Y22" s="377">
        <v>196578</v>
      </c>
      <c r="Z22" s="377">
        <v>211259</v>
      </c>
      <c r="AA22" s="377">
        <v>201236</v>
      </c>
      <c r="AB22" s="377">
        <v>224054</v>
      </c>
      <c r="AC22" s="377">
        <v>211807</v>
      </c>
      <c r="AD22" s="377">
        <v>218434</v>
      </c>
      <c r="AE22" s="377">
        <v>206847</v>
      </c>
      <c r="AF22" s="377">
        <v>266892</v>
      </c>
      <c r="AG22" s="377">
        <v>261376</v>
      </c>
      <c r="AH22" s="377">
        <v>266418</v>
      </c>
      <c r="AI22" s="311">
        <f t="shared" si="2"/>
        <v>-5.3</v>
      </c>
      <c r="AJ22" s="311">
        <f t="shared" si="2"/>
        <v>29</v>
      </c>
      <c r="AK22" s="311">
        <f t="shared" si="2"/>
        <v>-2.1</v>
      </c>
      <c r="AL22" s="311">
        <f t="shared" si="2"/>
        <v>1.9</v>
      </c>
    </row>
    <row r="23" spans="1:38">
      <c r="A23" s="236">
        <v>2</v>
      </c>
      <c r="B23" s="240" t="s">
        <v>114</v>
      </c>
      <c r="C23" s="235">
        <v>1576950</v>
      </c>
      <c r="D23" s="235">
        <v>1655457</v>
      </c>
      <c r="E23" s="235">
        <v>1683814</v>
      </c>
      <c r="F23" s="235">
        <v>1738581</v>
      </c>
      <c r="G23" s="235">
        <v>1658927</v>
      </c>
      <c r="H23" s="235">
        <v>1825374</v>
      </c>
      <c r="I23" s="235">
        <v>1875970</v>
      </c>
      <c r="J23" s="235">
        <v>1907783</v>
      </c>
      <c r="K23" s="235">
        <v>1867085</v>
      </c>
      <c r="L23" s="235">
        <v>1786138</v>
      </c>
      <c r="M23" s="235">
        <v>1794899</v>
      </c>
      <c r="N23" s="376">
        <v>1798170</v>
      </c>
      <c r="O23" s="376">
        <v>1762877</v>
      </c>
      <c r="P23" s="376">
        <v>1773838</v>
      </c>
      <c r="Q23" s="376">
        <v>1816741</v>
      </c>
      <c r="R23" s="376">
        <v>1845893</v>
      </c>
      <c r="S23" s="377">
        <v>1929697</v>
      </c>
      <c r="T23" s="377">
        <v>1916252</v>
      </c>
      <c r="U23" s="377">
        <v>1825017</v>
      </c>
      <c r="V23" s="377">
        <v>1726930</v>
      </c>
      <c r="W23" s="377">
        <v>1787983</v>
      </c>
      <c r="X23" s="377">
        <v>1818531</v>
      </c>
      <c r="Y23" s="377">
        <v>1869414</v>
      </c>
      <c r="Z23" s="377">
        <v>1872398</v>
      </c>
      <c r="AA23" s="377">
        <v>1886876</v>
      </c>
      <c r="AB23" s="377">
        <v>1924034</v>
      </c>
      <c r="AC23" s="377">
        <v>2014052</v>
      </c>
      <c r="AD23" s="377">
        <v>2011967</v>
      </c>
      <c r="AE23" s="377">
        <v>2029985</v>
      </c>
      <c r="AF23" s="377">
        <v>2140626</v>
      </c>
      <c r="AG23" s="377">
        <v>2052840</v>
      </c>
      <c r="AH23" s="377">
        <v>2126947</v>
      </c>
      <c r="AI23" s="311">
        <f t="shared" si="2"/>
        <v>0.9</v>
      </c>
      <c r="AJ23" s="311">
        <f t="shared" si="2"/>
        <v>5.5</v>
      </c>
      <c r="AK23" s="311">
        <f t="shared" si="2"/>
        <v>-4.0999999999999996</v>
      </c>
      <c r="AL23" s="311">
        <f t="shared" si="2"/>
        <v>3.6</v>
      </c>
    </row>
    <row r="24" spans="1:38">
      <c r="A24" s="239">
        <v>207</v>
      </c>
      <c r="B24" s="238" t="s">
        <v>115</v>
      </c>
      <c r="C24" s="235">
        <v>628292</v>
      </c>
      <c r="D24" s="235">
        <v>660955</v>
      </c>
      <c r="E24" s="235">
        <v>654292</v>
      </c>
      <c r="F24" s="235">
        <v>655458</v>
      </c>
      <c r="G24" s="235">
        <v>607453</v>
      </c>
      <c r="H24" s="235">
        <v>658742</v>
      </c>
      <c r="I24" s="235">
        <v>673654</v>
      </c>
      <c r="J24" s="235">
        <v>655073</v>
      </c>
      <c r="K24" s="235">
        <v>629713</v>
      </c>
      <c r="L24" s="235">
        <v>592114</v>
      </c>
      <c r="M24" s="235">
        <v>588712</v>
      </c>
      <c r="N24" s="376">
        <v>600885</v>
      </c>
      <c r="O24" s="376">
        <v>558218</v>
      </c>
      <c r="P24" s="376">
        <v>562522</v>
      </c>
      <c r="Q24" s="376">
        <v>603339</v>
      </c>
      <c r="R24" s="376">
        <v>637910</v>
      </c>
      <c r="S24" s="377">
        <v>667392</v>
      </c>
      <c r="T24" s="377">
        <v>666372</v>
      </c>
      <c r="U24" s="377">
        <v>610833</v>
      </c>
      <c r="V24" s="377">
        <v>548907</v>
      </c>
      <c r="W24" s="377">
        <v>582710</v>
      </c>
      <c r="X24" s="377">
        <v>599495</v>
      </c>
      <c r="Y24" s="377">
        <v>607633</v>
      </c>
      <c r="Z24" s="377">
        <v>626694</v>
      </c>
      <c r="AA24" s="377">
        <v>637699</v>
      </c>
      <c r="AB24" s="377">
        <v>635131</v>
      </c>
      <c r="AC24" s="377">
        <v>665964</v>
      </c>
      <c r="AD24" s="377">
        <v>656126</v>
      </c>
      <c r="AE24" s="377">
        <v>660299</v>
      </c>
      <c r="AF24" s="377">
        <v>662612</v>
      </c>
      <c r="AG24" s="377">
        <v>633868</v>
      </c>
      <c r="AH24" s="377">
        <v>658267</v>
      </c>
      <c r="AI24" s="311">
        <f t="shared" si="2"/>
        <v>0.6</v>
      </c>
      <c r="AJ24" s="311">
        <f t="shared" si="2"/>
        <v>0.4</v>
      </c>
      <c r="AK24" s="311">
        <f t="shared" si="2"/>
        <v>-4.3</v>
      </c>
      <c r="AL24" s="311">
        <f t="shared" si="2"/>
        <v>3.8</v>
      </c>
    </row>
    <row r="25" spans="1:38">
      <c r="A25" s="239">
        <v>214</v>
      </c>
      <c r="B25" s="238" t="s">
        <v>116</v>
      </c>
      <c r="C25" s="235">
        <v>441337</v>
      </c>
      <c r="D25" s="235">
        <v>420329</v>
      </c>
      <c r="E25" s="235">
        <v>419375</v>
      </c>
      <c r="F25" s="235">
        <v>455848</v>
      </c>
      <c r="G25" s="235">
        <v>423489</v>
      </c>
      <c r="H25" s="235">
        <v>490610</v>
      </c>
      <c r="I25" s="235">
        <v>493955</v>
      </c>
      <c r="J25" s="235">
        <v>483776</v>
      </c>
      <c r="K25" s="235">
        <v>465486</v>
      </c>
      <c r="L25" s="235">
        <v>465185</v>
      </c>
      <c r="M25" s="235">
        <v>456573</v>
      </c>
      <c r="N25" s="376">
        <v>444855</v>
      </c>
      <c r="O25" s="376">
        <v>434845</v>
      </c>
      <c r="P25" s="376">
        <v>449666</v>
      </c>
      <c r="Q25" s="376">
        <v>451212</v>
      </c>
      <c r="R25" s="376">
        <v>448121</v>
      </c>
      <c r="S25" s="377">
        <v>470575</v>
      </c>
      <c r="T25" s="377">
        <v>449198</v>
      </c>
      <c r="U25" s="377">
        <v>437966</v>
      </c>
      <c r="V25" s="377">
        <v>443621</v>
      </c>
      <c r="W25" s="377">
        <v>434002</v>
      </c>
      <c r="X25" s="377">
        <v>426884</v>
      </c>
      <c r="Y25" s="377">
        <v>426041</v>
      </c>
      <c r="Z25" s="377">
        <v>442342</v>
      </c>
      <c r="AA25" s="377">
        <v>450486</v>
      </c>
      <c r="AB25" s="377">
        <v>465168</v>
      </c>
      <c r="AC25" s="377">
        <v>467931</v>
      </c>
      <c r="AD25" s="377">
        <v>477669</v>
      </c>
      <c r="AE25" s="377">
        <v>483390</v>
      </c>
      <c r="AF25" s="377">
        <v>547706</v>
      </c>
      <c r="AG25" s="377">
        <v>528929</v>
      </c>
      <c r="AH25" s="377">
        <v>541640</v>
      </c>
      <c r="AI25" s="311">
        <f t="shared" si="2"/>
        <v>1.2</v>
      </c>
      <c r="AJ25" s="311">
        <f t="shared" si="2"/>
        <v>13.3</v>
      </c>
      <c r="AK25" s="311">
        <f t="shared" si="2"/>
        <v>-3.4</v>
      </c>
      <c r="AL25" s="311">
        <f t="shared" si="2"/>
        <v>2.4</v>
      </c>
    </row>
    <row r="26" spans="1:38">
      <c r="A26" s="239">
        <v>217</v>
      </c>
      <c r="B26" s="238" t="s">
        <v>117</v>
      </c>
      <c r="C26" s="235">
        <v>244007</v>
      </c>
      <c r="D26" s="235">
        <v>261854</v>
      </c>
      <c r="E26" s="235">
        <v>278596</v>
      </c>
      <c r="F26" s="235">
        <v>278553</v>
      </c>
      <c r="G26" s="235">
        <v>273395</v>
      </c>
      <c r="H26" s="235">
        <v>300175</v>
      </c>
      <c r="I26" s="235">
        <v>310596</v>
      </c>
      <c r="J26" s="235">
        <v>331866</v>
      </c>
      <c r="K26" s="235">
        <v>323120</v>
      </c>
      <c r="L26" s="235">
        <v>302765</v>
      </c>
      <c r="M26" s="235">
        <v>310275</v>
      </c>
      <c r="N26" s="376">
        <v>328193</v>
      </c>
      <c r="O26" s="376">
        <v>321452</v>
      </c>
      <c r="P26" s="376">
        <v>317679</v>
      </c>
      <c r="Q26" s="376">
        <v>315841</v>
      </c>
      <c r="R26" s="376">
        <v>312206</v>
      </c>
      <c r="S26" s="377">
        <v>310585</v>
      </c>
      <c r="T26" s="377">
        <v>313734</v>
      </c>
      <c r="U26" s="377">
        <v>299333</v>
      </c>
      <c r="V26" s="377">
        <v>291187</v>
      </c>
      <c r="W26" s="377">
        <v>300549</v>
      </c>
      <c r="X26" s="377">
        <v>302861</v>
      </c>
      <c r="Y26" s="377">
        <v>314061</v>
      </c>
      <c r="Z26" s="377">
        <v>311337</v>
      </c>
      <c r="AA26" s="377">
        <v>321100</v>
      </c>
      <c r="AB26" s="377">
        <v>319776</v>
      </c>
      <c r="AC26" s="377">
        <v>325999</v>
      </c>
      <c r="AD26" s="377">
        <v>334252</v>
      </c>
      <c r="AE26" s="377">
        <v>342720</v>
      </c>
      <c r="AF26" s="377">
        <v>366964</v>
      </c>
      <c r="AG26" s="377">
        <v>354606</v>
      </c>
      <c r="AH26" s="377">
        <v>364610</v>
      </c>
      <c r="AI26" s="311">
        <f t="shared" si="2"/>
        <v>2.5</v>
      </c>
      <c r="AJ26" s="311">
        <f t="shared" si="2"/>
        <v>7.1</v>
      </c>
      <c r="AK26" s="311">
        <f t="shared" si="2"/>
        <v>-3.4</v>
      </c>
      <c r="AL26" s="311">
        <f t="shared" si="2"/>
        <v>2.8</v>
      </c>
    </row>
    <row r="27" spans="1:38">
      <c r="A27" s="239">
        <v>219</v>
      </c>
      <c r="B27" s="238" t="s">
        <v>118</v>
      </c>
      <c r="C27" s="235">
        <v>221542</v>
      </c>
      <c r="D27" s="235">
        <v>268571</v>
      </c>
      <c r="E27" s="235">
        <v>285567</v>
      </c>
      <c r="F27" s="235">
        <v>302023</v>
      </c>
      <c r="G27" s="235">
        <v>302741</v>
      </c>
      <c r="H27" s="235">
        <v>324716</v>
      </c>
      <c r="I27" s="235">
        <v>345876</v>
      </c>
      <c r="J27" s="235">
        <v>373083</v>
      </c>
      <c r="K27" s="235">
        <v>387609</v>
      </c>
      <c r="L27" s="235">
        <v>367744</v>
      </c>
      <c r="M27" s="235">
        <v>376702</v>
      </c>
      <c r="N27" s="376">
        <v>365939</v>
      </c>
      <c r="O27" s="376">
        <v>389572</v>
      </c>
      <c r="P27" s="376">
        <v>382217</v>
      </c>
      <c r="Q27" s="376">
        <v>391057</v>
      </c>
      <c r="R27" s="376">
        <v>387400</v>
      </c>
      <c r="S27" s="377">
        <v>404222</v>
      </c>
      <c r="T27" s="377">
        <v>414159</v>
      </c>
      <c r="U27" s="377">
        <v>406653</v>
      </c>
      <c r="V27" s="377">
        <v>374781</v>
      </c>
      <c r="W27" s="377">
        <v>402120</v>
      </c>
      <c r="X27" s="377">
        <v>419279</v>
      </c>
      <c r="Y27" s="377">
        <v>452032</v>
      </c>
      <c r="Z27" s="377">
        <v>420195</v>
      </c>
      <c r="AA27" s="377">
        <v>404501</v>
      </c>
      <c r="AB27" s="377">
        <v>427915</v>
      </c>
      <c r="AC27" s="377">
        <v>477498</v>
      </c>
      <c r="AD27" s="377">
        <v>463874</v>
      </c>
      <c r="AE27" s="377">
        <v>467297</v>
      </c>
      <c r="AF27" s="377">
        <v>483990</v>
      </c>
      <c r="AG27" s="377">
        <v>456645</v>
      </c>
      <c r="AH27" s="377">
        <v>482697</v>
      </c>
      <c r="AI27" s="311">
        <f t="shared" si="2"/>
        <v>0.7</v>
      </c>
      <c r="AJ27" s="311">
        <f t="shared" si="2"/>
        <v>3.6</v>
      </c>
      <c r="AK27" s="311">
        <f t="shared" si="2"/>
        <v>-5.6</v>
      </c>
      <c r="AL27" s="311">
        <f t="shared" si="2"/>
        <v>5.7</v>
      </c>
    </row>
    <row r="28" spans="1:38">
      <c r="A28" s="239">
        <v>301</v>
      </c>
      <c r="B28" s="238" t="s">
        <v>119</v>
      </c>
      <c r="C28" s="235">
        <v>41772</v>
      </c>
      <c r="D28" s="235">
        <v>43748</v>
      </c>
      <c r="E28" s="235">
        <v>45984</v>
      </c>
      <c r="F28" s="235">
        <v>46699</v>
      </c>
      <c r="G28" s="235">
        <v>51849</v>
      </c>
      <c r="H28" s="235">
        <v>51131</v>
      </c>
      <c r="I28" s="235">
        <v>51889</v>
      </c>
      <c r="J28" s="235">
        <v>63985</v>
      </c>
      <c r="K28" s="235">
        <v>61157</v>
      </c>
      <c r="L28" s="235">
        <v>58330</v>
      </c>
      <c r="M28" s="235">
        <v>62637</v>
      </c>
      <c r="N28" s="376">
        <v>58298</v>
      </c>
      <c r="O28" s="376">
        <v>58790</v>
      </c>
      <c r="P28" s="376">
        <v>61754</v>
      </c>
      <c r="Q28" s="376">
        <v>55292</v>
      </c>
      <c r="R28" s="376">
        <v>60256</v>
      </c>
      <c r="S28" s="377">
        <v>64977</v>
      </c>
      <c r="T28" s="377">
        <v>60926</v>
      </c>
      <c r="U28" s="377">
        <v>58934</v>
      </c>
      <c r="V28" s="377">
        <v>57744</v>
      </c>
      <c r="W28" s="377">
        <v>57534</v>
      </c>
      <c r="X28" s="377">
        <v>58755</v>
      </c>
      <c r="Y28" s="377">
        <v>58074</v>
      </c>
      <c r="Z28" s="377">
        <v>60240</v>
      </c>
      <c r="AA28" s="377">
        <v>61409</v>
      </c>
      <c r="AB28" s="377">
        <v>64134</v>
      </c>
      <c r="AC28" s="377">
        <v>64192</v>
      </c>
      <c r="AD28" s="377">
        <v>67592</v>
      </c>
      <c r="AE28" s="377">
        <v>63712</v>
      </c>
      <c r="AF28" s="377">
        <v>79354</v>
      </c>
      <c r="AG28" s="377">
        <v>78792</v>
      </c>
      <c r="AH28" s="377">
        <v>79733</v>
      </c>
      <c r="AI28" s="311">
        <f t="shared" si="2"/>
        <v>-5.7</v>
      </c>
      <c r="AJ28" s="311">
        <f t="shared" si="2"/>
        <v>24.6</v>
      </c>
      <c r="AK28" s="311">
        <f t="shared" si="2"/>
        <v>-0.7</v>
      </c>
      <c r="AL28" s="311">
        <f t="shared" si="2"/>
        <v>1.2</v>
      </c>
    </row>
    <row r="29" spans="1:38">
      <c r="A29" s="236">
        <v>3</v>
      </c>
      <c r="B29" s="240" t="s">
        <v>28</v>
      </c>
      <c r="C29" s="235">
        <v>2367397</v>
      </c>
      <c r="D29" s="235">
        <v>2523776</v>
      </c>
      <c r="E29" s="235">
        <v>2478690</v>
      </c>
      <c r="F29" s="235">
        <v>2523951</v>
      </c>
      <c r="G29" s="235">
        <v>2477201</v>
      </c>
      <c r="H29" s="235">
        <v>2665683</v>
      </c>
      <c r="I29" s="235">
        <v>2738032</v>
      </c>
      <c r="J29" s="235">
        <v>2746550</v>
      </c>
      <c r="K29" s="235">
        <v>2604519</v>
      </c>
      <c r="L29" s="235">
        <v>2546275</v>
      </c>
      <c r="M29" s="235">
        <v>2587981</v>
      </c>
      <c r="N29" s="376">
        <v>2559714</v>
      </c>
      <c r="O29" s="376">
        <v>2617974</v>
      </c>
      <c r="P29" s="376">
        <v>2634526</v>
      </c>
      <c r="Q29" s="376">
        <v>2668198</v>
      </c>
      <c r="R29" s="376">
        <v>2689288</v>
      </c>
      <c r="S29" s="377">
        <v>2856049</v>
      </c>
      <c r="T29" s="377">
        <v>2884730</v>
      </c>
      <c r="U29" s="377">
        <v>2904131</v>
      </c>
      <c r="V29" s="377">
        <v>2455678</v>
      </c>
      <c r="W29" s="377">
        <v>2558631</v>
      </c>
      <c r="X29" s="377">
        <v>2458984</v>
      </c>
      <c r="Y29" s="377">
        <v>2654249</v>
      </c>
      <c r="Z29" s="377">
        <v>2657918</v>
      </c>
      <c r="AA29" s="377">
        <v>2721949</v>
      </c>
      <c r="AB29" s="377">
        <v>2769411</v>
      </c>
      <c r="AC29" s="377">
        <v>2697980</v>
      </c>
      <c r="AD29" s="377">
        <v>2713910</v>
      </c>
      <c r="AE29" s="377">
        <v>2776393</v>
      </c>
      <c r="AF29" s="377">
        <v>2763636</v>
      </c>
      <c r="AG29" s="377">
        <v>2632771</v>
      </c>
      <c r="AH29" s="377">
        <v>2741670</v>
      </c>
      <c r="AI29" s="311">
        <f t="shared" si="2"/>
        <v>2.2999999999999998</v>
      </c>
      <c r="AJ29" s="311">
        <f t="shared" si="2"/>
        <v>-0.5</v>
      </c>
      <c r="AK29" s="311">
        <f t="shared" si="2"/>
        <v>-4.7</v>
      </c>
      <c r="AL29" s="311">
        <f t="shared" si="2"/>
        <v>4.0999999999999996</v>
      </c>
    </row>
    <row r="30" spans="1:38">
      <c r="A30" s="239">
        <v>203</v>
      </c>
      <c r="B30" s="238" t="s">
        <v>120</v>
      </c>
      <c r="C30" s="235">
        <v>975715</v>
      </c>
      <c r="D30" s="235">
        <v>1030131</v>
      </c>
      <c r="E30" s="235">
        <v>985250</v>
      </c>
      <c r="F30" s="235">
        <v>999599</v>
      </c>
      <c r="G30" s="235">
        <v>952843</v>
      </c>
      <c r="H30" s="235">
        <v>1049236</v>
      </c>
      <c r="I30" s="235">
        <v>1089669</v>
      </c>
      <c r="J30" s="235">
        <v>1063794</v>
      </c>
      <c r="K30" s="235">
        <v>991116</v>
      </c>
      <c r="L30" s="235">
        <v>955479</v>
      </c>
      <c r="M30" s="235">
        <v>994065</v>
      </c>
      <c r="N30" s="376">
        <v>990152</v>
      </c>
      <c r="O30" s="376">
        <v>1033568</v>
      </c>
      <c r="P30" s="376">
        <v>1048757</v>
      </c>
      <c r="Q30" s="376">
        <v>1041092</v>
      </c>
      <c r="R30" s="376">
        <v>1033946</v>
      </c>
      <c r="S30" s="377">
        <v>1107374</v>
      </c>
      <c r="T30" s="377">
        <v>1114246</v>
      </c>
      <c r="U30" s="377">
        <v>1091113</v>
      </c>
      <c r="V30" s="377">
        <v>949043</v>
      </c>
      <c r="W30" s="377">
        <v>967809</v>
      </c>
      <c r="X30" s="377">
        <v>947742</v>
      </c>
      <c r="Y30" s="377">
        <v>1057379</v>
      </c>
      <c r="Z30" s="377">
        <v>1023983</v>
      </c>
      <c r="AA30" s="377">
        <v>1101311</v>
      </c>
      <c r="AB30" s="377">
        <v>1111356</v>
      </c>
      <c r="AC30" s="377">
        <v>1083031</v>
      </c>
      <c r="AD30" s="377">
        <v>1062716</v>
      </c>
      <c r="AE30" s="377">
        <v>1087361</v>
      </c>
      <c r="AF30" s="377">
        <v>1136308</v>
      </c>
      <c r="AG30" s="377">
        <v>1081136</v>
      </c>
      <c r="AH30" s="377">
        <v>1132331</v>
      </c>
      <c r="AI30" s="311">
        <f t="shared" si="2"/>
        <v>2.2999999999999998</v>
      </c>
      <c r="AJ30" s="311">
        <f t="shared" si="2"/>
        <v>4.5</v>
      </c>
      <c r="AK30" s="311">
        <f t="shared" si="2"/>
        <v>-4.9000000000000004</v>
      </c>
      <c r="AL30" s="311">
        <f t="shared" si="2"/>
        <v>4.7</v>
      </c>
    </row>
    <row r="31" spans="1:38">
      <c r="A31" s="239">
        <v>210</v>
      </c>
      <c r="B31" s="238" t="s">
        <v>121</v>
      </c>
      <c r="C31" s="235">
        <v>745671</v>
      </c>
      <c r="D31" s="235">
        <v>761812</v>
      </c>
      <c r="E31" s="235">
        <v>770629</v>
      </c>
      <c r="F31" s="235">
        <v>783562</v>
      </c>
      <c r="G31" s="235">
        <v>776301</v>
      </c>
      <c r="H31" s="235">
        <v>812753</v>
      </c>
      <c r="I31" s="235">
        <v>861393</v>
      </c>
      <c r="J31" s="235">
        <v>890215</v>
      </c>
      <c r="K31" s="235">
        <v>867920</v>
      </c>
      <c r="L31" s="235">
        <v>851814</v>
      </c>
      <c r="M31" s="235">
        <v>820965</v>
      </c>
      <c r="N31" s="376">
        <v>788559</v>
      </c>
      <c r="O31" s="376">
        <v>791025</v>
      </c>
      <c r="P31" s="376">
        <v>820046</v>
      </c>
      <c r="Q31" s="376">
        <v>855692</v>
      </c>
      <c r="R31" s="376">
        <v>858002</v>
      </c>
      <c r="S31" s="377">
        <v>881912</v>
      </c>
      <c r="T31" s="377">
        <v>908672</v>
      </c>
      <c r="U31" s="377">
        <v>914314</v>
      </c>
      <c r="V31" s="377">
        <v>715828</v>
      </c>
      <c r="W31" s="377">
        <v>769565</v>
      </c>
      <c r="X31" s="377">
        <v>709369</v>
      </c>
      <c r="Y31" s="377">
        <v>711565</v>
      </c>
      <c r="Z31" s="377">
        <v>773331</v>
      </c>
      <c r="AA31" s="377">
        <v>787211</v>
      </c>
      <c r="AB31" s="377">
        <v>780903</v>
      </c>
      <c r="AC31" s="377">
        <v>800789</v>
      </c>
      <c r="AD31" s="377">
        <v>825354</v>
      </c>
      <c r="AE31" s="377">
        <v>834689</v>
      </c>
      <c r="AF31" s="377">
        <v>850514</v>
      </c>
      <c r="AG31" s="377">
        <v>811906</v>
      </c>
      <c r="AH31" s="377">
        <v>834622</v>
      </c>
      <c r="AI31" s="311">
        <f t="shared" si="2"/>
        <v>1.1000000000000001</v>
      </c>
      <c r="AJ31" s="311">
        <f t="shared" si="2"/>
        <v>1.9</v>
      </c>
      <c r="AK31" s="311">
        <f t="shared" si="2"/>
        <v>-4.5</v>
      </c>
      <c r="AL31" s="311">
        <f t="shared" si="2"/>
        <v>2.8</v>
      </c>
    </row>
    <row r="32" spans="1:38">
      <c r="A32" s="239">
        <v>216</v>
      </c>
      <c r="B32" s="238" t="s">
        <v>122</v>
      </c>
      <c r="C32" s="235">
        <v>425795</v>
      </c>
      <c r="D32" s="235">
        <v>496504</v>
      </c>
      <c r="E32" s="235">
        <v>480154</v>
      </c>
      <c r="F32" s="235">
        <v>498409</v>
      </c>
      <c r="G32" s="235">
        <v>493169</v>
      </c>
      <c r="H32" s="235">
        <v>517687</v>
      </c>
      <c r="I32" s="235">
        <v>503672</v>
      </c>
      <c r="J32" s="235">
        <v>515024</v>
      </c>
      <c r="K32" s="235">
        <v>466804</v>
      </c>
      <c r="L32" s="235">
        <v>480392</v>
      </c>
      <c r="M32" s="235">
        <v>514778</v>
      </c>
      <c r="N32" s="376">
        <v>520667</v>
      </c>
      <c r="O32" s="376">
        <v>537861</v>
      </c>
      <c r="P32" s="376">
        <v>516920</v>
      </c>
      <c r="Q32" s="376">
        <v>512942</v>
      </c>
      <c r="R32" s="376">
        <v>532279</v>
      </c>
      <c r="S32" s="377">
        <v>568266</v>
      </c>
      <c r="T32" s="377">
        <v>569504</v>
      </c>
      <c r="U32" s="377">
        <v>606595</v>
      </c>
      <c r="V32" s="377">
        <v>534719</v>
      </c>
      <c r="W32" s="377">
        <v>570178</v>
      </c>
      <c r="X32" s="377">
        <v>536782</v>
      </c>
      <c r="Y32" s="377">
        <v>584743</v>
      </c>
      <c r="Z32" s="377">
        <v>564635</v>
      </c>
      <c r="AA32" s="377">
        <v>512732</v>
      </c>
      <c r="AB32" s="377">
        <v>542389</v>
      </c>
      <c r="AC32" s="377">
        <v>496442</v>
      </c>
      <c r="AD32" s="377">
        <v>497336</v>
      </c>
      <c r="AE32" s="377">
        <v>523508</v>
      </c>
      <c r="AF32" s="377">
        <v>484046</v>
      </c>
      <c r="AG32" s="377">
        <v>459928</v>
      </c>
      <c r="AH32" s="377">
        <v>482093</v>
      </c>
      <c r="AI32" s="311">
        <f t="shared" si="2"/>
        <v>5.3</v>
      </c>
      <c r="AJ32" s="311">
        <f t="shared" si="2"/>
        <v>-7.5</v>
      </c>
      <c r="AK32" s="311">
        <f t="shared" si="2"/>
        <v>-5</v>
      </c>
      <c r="AL32" s="311">
        <f t="shared" si="2"/>
        <v>4.8</v>
      </c>
    </row>
    <row r="33" spans="1:38">
      <c r="A33" s="239">
        <v>381</v>
      </c>
      <c r="B33" s="238" t="s">
        <v>123</v>
      </c>
      <c r="C33" s="235">
        <v>87100</v>
      </c>
      <c r="D33" s="235">
        <v>96558</v>
      </c>
      <c r="E33" s="235">
        <v>97523</v>
      </c>
      <c r="F33" s="235">
        <v>109980</v>
      </c>
      <c r="G33" s="235">
        <v>112560</v>
      </c>
      <c r="H33" s="235">
        <v>123390</v>
      </c>
      <c r="I33" s="235">
        <v>127054</v>
      </c>
      <c r="J33" s="235">
        <v>124905</v>
      </c>
      <c r="K33" s="235">
        <v>130564</v>
      </c>
      <c r="L33" s="235">
        <v>123677</v>
      </c>
      <c r="M33" s="235">
        <v>127298</v>
      </c>
      <c r="N33" s="376">
        <v>129024</v>
      </c>
      <c r="O33" s="376">
        <v>127266</v>
      </c>
      <c r="P33" s="376">
        <v>124171</v>
      </c>
      <c r="Q33" s="376">
        <v>131707</v>
      </c>
      <c r="R33" s="376">
        <v>128861</v>
      </c>
      <c r="S33" s="377">
        <v>143375</v>
      </c>
      <c r="T33" s="377">
        <v>143644</v>
      </c>
      <c r="U33" s="377">
        <v>135882</v>
      </c>
      <c r="V33" s="377">
        <v>116494</v>
      </c>
      <c r="W33" s="377">
        <v>127645</v>
      </c>
      <c r="X33" s="377">
        <v>140879</v>
      </c>
      <c r="Y33" s="377">
        <v>155477</v>
      </c>
      <c r="Z33" s="377">
        <v>153951</v>
      </c>
      <c r="AA33" s="377">
        <v>158857</v>
      </c>
      <c r="AB33" s="377">
        <v>175899</v>
      </c>
      <c r="AC33" s="377">
        <v>161848</v>
      </c>
      <c r="AD33" s="377">
        <v>164351</v>
      </c>
      <c r="AE33" s="377">
        <v>164020</v>
      </c>
      <c r="AF33" s="377">
        <v>149451</v>
      </c>
      <c r="AG33" s="377">
        <v>141307</v>
      </c>
      <c r="AH33" s="377">
        <v>149934</v>
      </c>
      <c r="AI33" s="311">
        <f t="shared" si="2"/>
        <v>-0.2</v>
      </c>
      <c r="AJ33" s="311">
        <f t="shared" si="2"/>
        <v>-8.9</v>
      </c>
      <c r="AK33" s="311">
        <f t="shared" si="2"/>
        <v>-5.4</v>
      </c>
      <c r="AL33" s="311">
        <f t="shared" si="2"/>
        <v>6.1</v>
      </c>
    </row>
    <row r="34" spans="1:38">
      <c r="A34" s="239">
        <v>382</v>
      </c>
      <c r="B34" s="238" t="s">
        <v>124</v>
      </c>
      <c r="C34" s="235">
        <v>133116</v>
      </c>
      <c r="D34" s="235">
        <v>138771</v>
      </c>
      <c r="E34" s="235">
        <v>145134</v>
      </c>
      <c r="F34" s="235">
        <v>132401</v>
      </c>
      <c r="G34" s="235">
        <v>142328</v>
      </c>
      <c r="H34" s="235">
        <v>162617</v>
      </c>
      <c r="I34" s="235">
        <v>156244</v>
      </c>
      <c r="J34" s="235">
        <v>152612</v>
      </c>
      <c r="K34" s="235">
        <v>148115</v>
      </c>
      <c r="L34" s="235">
        <v>134913</v>
      </c>
      <c r="M34" s="235">
        <v>130875</v>
      </c>
      <c r="N34" s="376">
        <v>131312</v>
      </c>
      <c r="O34" s="376">
        <v>128254</v>
      </c>
      <c r="P34" s="376">
        <v>124632</v>
      </c>
      <c r="Q34" s="376">
        <v>126765</v>
      </c>
      <c r="R34" s="376">
        <v>136200</v>
      </c>
      <c r="S34" s="377">
        <v>137442</v>
      </c>
      <c r="T34" s="377">
        <v>130806</v>
      </c>
      <c r="U34" s="377">
        <v>138251</v>
      </c>
      <c r="V34" s="377">
        <v>124391</v>
      </c>
      <c r="W34" s="377">
        <v>107595</v>
      </c>
      <c r="X34" s="377">
        <v>108989</v>
      </c>
      <c r="Y34" s="377">
        <v>128656</v>
      </c>
      <c r="Z34" s="377">
        <v>125565</v>
      </c>
      <c r="AA34" s="377">
        <v>144988</v>
      </c>
      <c r="AB34" s="377">
        <v>141719</v>
      </c>
      <c r="AC34" s="377">
        <v>139169</v>
      </c>
      <c r="AD34" s="377">
        <v>147352</v>
      </c>
      <c r="AE34" s="377">
        <v>149628</v>
      </c>
      <c r="AF34" s="377">
        <v>143317</v>
      </c>
      <c r="AG34" s="377">
        <v>138494</v>
      </c>
      <c r="AH34" s="377">
        <v>142690</v>
      </c>
      <c r="AI34" s="311">
        <f t="shared" si="2"/>
        <v>1.5</v>
      </c>
      <c r="AJ34" s="311">
        <f t="shared" si="2"/>
        <v>-4.2</v>
      </c>
      <c r="AK34" s="311">
        <f t="shared" si="2"/>
        <v>-3.4</v>
      </c>
      <c r="AL34" s="311">
        <f t="shared" si="2"/>
        <v>3</v>
      </c>
    </row>
    <row r="35" spans="1:38">
      <c r="A35" s="236">
        <v>4</v>
      </c>
      <c r="B35" s="241" t="s">
        <v>125</v>
      </c>
      <c r="C35" s="235">
        <v>935624</v>
      </c>
      <c r="D35" s="235">
        <v>1000739</v>
      </c>
      <c r="E35" s="235">
        <v>1000435</v>
      </c>
      <c r="F35" s="235">
        <v>1064175</v>
      </c>
      <c r="G35" s="235">
        <v>1069024</v>
      </c>
      <c r="H35" s="235">
        <v>1118785</v>
      </c>
      <c r="I35" s="235">
        <v>1180292</v>
      </c>
      <c r="J35" s="235">
        <v>1168959</v>
      </c>
      <c r="K35" s="235">
        <v>1135522</v>
      </c>
      <c r="L35" s="235">
        <v>1151481</v>
      </c>
      <c r="M35" s="235">
        <v>1150549</v>
      </c>
      <c r="N35" s="376">
        <v>1212508</v>
      </c>
      <c r="O35" s="376">
        <v>1179008</v>
      </c>
      <c r="P35" s="376">
        <v>1173088</v>
      </c>
      <c r="Q35" s="376">
        <v>1185382</v>
      </c>
      <c r="R35" s="376">
        <v>1177893</v>
      </c>
      <c r="S35" s="377">
        <v>1209973</v>
      </c>
      <c r="T35" s="377">
        <v>1184625</v>
      </c>
      <c r="U35" s="377">
        <v>1164482</v>
      </c>
      <c r="V35" s="377">
        <v>1087489</v>
      </c>
      <c r="W35" s="377">
        <v>1105023</v>
      </c>
      <c r="X35" s="377">
        <v>1053507</v>
      </c>
      <c r="Y35" s="377">
        <v>1060106</v>
      </c>
      <c r="Z35" s="377">
        <v>1072961</v>
      </c>
      <c r="AA35" s="377">
        <v>1080596</v>
      </c>
      <c r="AB35" s="377">
        <v>1077982</v>
      </c>
      <c r="AC35" s="377">
        <v>1123422</v>
      </c>
      <c r="AD35" s="377">
        <v>1186320</v>
      </c>
      <c r="AE35" s="377">
        <v>1160464</v>
      </c>
      <c r="AF35" s="377">
        <v>1114051</v>
      </c>
      <c r="AG35" s="377">
        <v>1054326</v>
      </c>
      <c r="AH35" s="377">
        <v>1102774</v>
      </c>
      <c r="AI35" s="311">
        <f t="shared" si="2"/>
        <v>-2.2000000000000002</v>
      </c>
      <c r="AJ35" s="311">
        <f t="shared" si="2"/>
        <v>-4</v>
      </c>
      <c r="AK35" s="311">
        <f t="shared" si="2"/>
        <v>-5.4</v>
      </c>
      <c r="AL35" s="311">
        <f t="shared" si="2"/>
        <v>4.5999999999999996</v>
      </c>
    </row>
    <row r="36" spans="1:38">
      <c r="A36" s="236">
        <v>213</v>
      </c>
      <c r="B36" s="236" t="s">
        <v>237</v>
      </c>
      <c r="C36" s="235">
        <v>145886</v>
      </c>
      <c r="D36" s="235">
        <v>145240</v>
      </c>
      <c r="E36" s="235">
        <v>145215</v>
      </c>
      <c r="F36" s="235">
        <v>153541</v>
      </c>
      <c r="G36" s="235">
        <v>165012</v>
      </c>
      <c r="H36" s="235">
        <v>170277</v>
      </c>
      <c r="I36" s="235">
        <v>151504</v>
      </c>
      <c r="J36" s="235">
        <v>146524</v>
      </c>
      <c r="K36" s="235">
        <v>161014</v>
      </c>
      <c r="L36" s="235">
        <v>176014</v>
      </c>
      <c r="M36" s="235">
        <v>187205</v>
      </c>
      <c r="N36" s="376">
        <v>174835</v>
      </c>
      <c r="O36" s="376">
        <v>172424</v>
      </c>
      <c r="P36" s="376">
        <v>174722</v>
      </c>
      <c r="Q36" s="376">
        <v>166441</v>
      </c>
      <c r="R36" s="376">
        <v>159054</v>
      </c>
      <c r="S36" s="377">
        <v>162569</v>
      </c>
      <c r="T36" s="377">
        <v>163041</v>
      </c>
      <c r="U36" s="377">
        <v>153498</v>
      </c>
      <c r="V36" s="377">
        <v>144484</v>
      </c>
      <c r="W36" s="377">
        <v>145264</v>
      </c>
      <c r="X36" s="377">
        <v>124234</v>
      </c>
      <c r="Y36" s="377">
        <v>126072</v>
      </c>
      <c r="Z36" s="377">
        <v>132486</v>
      </c>
      <c r="AA36" s="377">
        <v>122485</v>
      </c>
      <c r="AB36" s="377">
        <v>130063</v>
      </c>
      <c r="AC36" s="377">
        <v>127475</v>
      </c>
      <c r="AD36" s="377">
        <v>127395</v>
      </c>
      <c r="AE36" s="377">
        <v>127089</v>
      </c>
      <c r="AF36" s="377">
        <v>126879</v>
      </c>
      <c r="AG36" s="377">
        <v>120234</v>
      </c>
      <c r="AH36" s="377">
        <v>125122</v>
      </c>
      <c r="AI36" s="311">
        <f t="shared" si="2"/>
        <v>-0.2</v>
      </c>
      <c r="AJ36" s="311">
        <f t="shared" si="2"/>
        <v>-0.2</v>
      </c>
      <c r="AK36" s="311">
        <f t="shared" si="2"/>
        <v>-5.2</v>
      </c>
      <c r="AL36" s="311">
        <f t="shared" si="2"/>
        <v>4.0999999999999996</v>
      </c>
    </row>
    <row r="37" spans="1:38">
      <c r="A37" s="236">
        <v>215</v>
      </c>
      <c r="B37" s="236" t="s">
        <v>238</v>
      </c>
      <c r="C37" s="235">
        <v>231941</v>
      </c>
      <c r="D37" s="235">
        <v>235496</v>
      </c>
      <c r="E37" s="235">
        <v>250791</v>
      </c>
      <c r="F37" s="235">
        <v>261849</v>
      </c>
      <c r="G37" s="235">
        <v>265938</v>
      </c>
      <c r="H37" s="235">
        <v>275577</v>
      </c>
      <c r="I37" s="235">
        <v>335619</v>
      </c>
      <c r="J37" s="235">
        <v>327069</v>
      </c>
      <c r="K37" s="235">
        <v>286708</v>
      </c>
      <c r="L37" s="235">
        <v>288003</v>
      </c>
      <c r="M37" s="235">
        <v>276283</v>
      </c>
      <c r="N37" s="376">
        <v>296367</v>
      </c>
      <c r="O37" s="376">
        <v>294592</v>
      </c>
      <c r="P37" s="376">
        <v>291287</v>
      </c>
      <c r="Q37" s="376">
        <v>289953</v>
      </c>
      <c r="R37" s="376">
        <v>288437</v>
      </c>
      <c r="S37" s="377">
        <v>283779</v>
      </c>
      <c r="T37" s="377">
        <v>283328</v>
      </c>
      <c r="U37" s="377">
        <v>275734</v>
      </c>
      <c r="V37" s="377">
        <v>259591</v>
      </c>
      <c r="W37" s="377">
        <v>262130</v>
      </c>
      <c r="X37" s="377">
        <v>249773</v>
      </c>
      <c r="Y37" s="377">
        <v>253489</v>
      </c>
      <c r="Z37" s="377">
        <v>265860</v>
      </c>
      <c r="AA37" s="377">
        <v>261423</v>
      </c>
      <c r="AB37" s="377">
        <v>274367</v>
      </c>
      <c r="AC37" s="377">
        <v>279619</v>
      </c>
      <c r="AD37" s="377">
        <v>288499</v>
      </c>
      <c r="AE37" s="377">
        <v>292864</v>
      </c>
      <c r="AF37" s="377">
        <v>292505</v>
      </c>
      <c r="AG37" s="377">
        <v>276898</v>
      </c>
      <c r="AH37" s="377">
        <v>287725</v>
      </c>
      <c r="AI37" s="311">
        <f t="shared" si="2"/>
        <v>1.5</v>
      </c>
      <c r="AJ37" s="311">
        <f t="shared" si="2"/>
        <v>-0.1</v>
      </c>
      <c r="AK37" s="311">
        <f t="shared" si="2"/>
        <v>-5.3</v>
      </c>
      <c r="AL37" s="311">
        <f t="shared" si="2"/>
        <v>3.9</v>
      </c>
    </row>
    <row r="38" spans="1:38">
      <c r="A38" s="239">
        <v>218</v>
      </c>
      <c r="B38" s="238" t="s">
        <v>126</v>
      </c>
      <c r="C38" s="235">
        <v>170073</v>
      </c>
      <c r="D38" s="235">
        <v>192219</v>
      </c>
      <c r="E38" s="235">
        <v>180223</v>
      </c>
      <c r="F38" s="235">
        <v>189691</v>
      </c>
      <c r="G38" s="235">
        <v>193482</v>
      </c>
      <c r="H38" s="235">
        <v>205803</v>
      </c>
      <c r="I38" s="235">
        <v>203938</v>
      </c>
      <c r="J38" s="235">
        <v>208851</v>
      </c>
      <c r="K38" s="235">
        <v>206642</v>
      </c>
      <c r="L38" s="235">
        <v>208745</v>
      </c>
      <c r="M38" s="235">
        <v>204340</v>
      </c>
      <c r="N38" s="376">
        <v>213399</v>
      </c>
      <c r="O38" s="376">
        <v>215711</v>
      </c>
      <c r="P38" s="376">
        <v>212992</v>
      </c>
      <c r="Q38" s="376">
        <v>221598</v>
      </c>
      <c r="R38" s="376">
        <v>218051</v>
      </c>
      <c r="S38" s="377">
        <v>225845</v>
      </c>
      <c r="T38" s="377">
        <v>221465</v>
      </c>
      <c r="U38" s="377">
        <v>225326</v>
      </c>
      <c r="V38" s="377">
        <v>205278</v>
      </c>
      <c r="W38" s="377">
        <v>209543</v>
      </c>
      <c r="X38" s="377">
        <v>204353</v>
      </c>
      <c r="Y38" s="377">
        <v>195843</v>
      </c>
      <c r="Z38" s="377">
        <v>207577</v>
      </c>
      <c r="AA38" s="377">
        <v>215873</v>
      </c>
      <c r="AB38" s="377">
        <v>223858</v>
      </c>
      <c r="AC38" s="377">
        <v>218178</v>
      </c>
      <c r="AD38" s="377">
        <v>232121</v>
      </c>
      <c r="AE38" s="377">
        <v>233304</v>
      </c>
      <c r="AF38" s="377">
        <v>211978</v>
      </c>
      <c r="AG38" s="377">
        <v>198641</v>
      </c>
      <c r="AH38" s="377">
        <v>210117</v>
      </c>
      <c r="AI38" s="311">
        <f t="shared" si="2"/>
        <v>0.5</v>
      </c>
      <c r="AJ38" s="311">
        <f t="shared" si="2"/>
        <v>-9.1</v>
      </c>
      <c r="AK38" s="311">
        <f t="shared" si="2"/>
        <v>-6.3</v>
      </c>
      <c r="AL38" s="311">
        <f t="shared" si="2"/>
        <v>5.8</v>
      </c>
    </row>
    <row r="39" spans="1:38">
      <c r="A39" s="239">
        <v>220</v>
      </c>
      <c r="B39" s="238" t="s">
        <v>127</v>
      </c>
      <c r="C39" s="235">
        <v>158944</v>
      </c>
      <c r="D39" s="235">
        <v>170743</v>
      </c>
      <c r="E39" s="235">
        <v>173625</v>
      </c>
      <c r="F39" s="235">
        <v>181520</v>
      </c>
      <c r="G39" s="235">
        <v>182048</v>
      </c>
      <c r="H39" s="235">
        <v>183014</v>
      </c>
      <c r="I39" s="235">
        <v>200179</v>
      </c>
      <c r="J39" s="235">
        <v>195792</v>
      </c>
      <c r="K39" s="235">
        <v>189769</v>
      </c>
      <c r="L39" s="235">
        <v>183302</v>
      </c>
      <c r="M39" s="235">
        <v>183093</v>
      </c>
      <c r="N39" s="376">
        <v>197564</v>
      </c>
      <c r="O39" s="376">
        <v>193034</v>
      </c>
      <c r="P39" s="376">
        <v>191571</v>
      </c>
      <c r="Q39" s="376">
        <v>198068</v>
      </c>
      <c r="R39" s="376">
        <v>197808</v>
      </c>
      <c r="S39" s="377">
        <v>198089</v>
      </c>
      <c r="T39" s="377">
        <v>197797</v>
      </c>
      <c r="U39" s="377">
        <v>194218</v>
      </c>
      <c r="V39" s="377">
        <v>186017</v>
      </c>
      <c r="W39" s="377">
        <v>182789</v>
      </c>
      <c r="X39" s="377">
        <v>181159</v>
      </c>
      <c r="Y39" s="377">
        <v>190635</v>
      </c>
      <c r="Z39" s="377">
        <v>187302</v>
      </c>
      <c r="AA39" s="377">
        <v>180434</v>
      </c>
      <c r="AB39" s="377">
        <v>175871</v>
      </c>
      <c r="AC39" s="377">
        <v>191282</v>
      </c>
      <c r="AD39" s="377">
        <v>211519</v>
      </c>
      <c r="AE39" s="377">
        <v>208955</v>
      </c>
      <c r="AF39" s="377">
        <v>186381</v>
      </c>
      <c r="AG39" s="377">
        <v>176924</v>
      </c>
      <c r="AH39" s="377">
        <v>184832</v>
      </c>
      <c r="AI39" s="311">
        <f t="shared" si="2"/>
        <v>-1.2</v>
      </c>
      <c r="AJ39" s="311">
        <f t="shared" si="2"/>
        <v>-10.8</v>
      </c>
      <c r="AK39" s="311">
        <f t="shared" si="2"/>
        <v>-5.0999999999999996</v>
      </c>
      <c r="AL39" s="311">
        <f t="shared" si="2"/>
        <v>4.5</v>
      </c>
    </row>
    <row r="40" spans="1:38">
      <c r="A40" s="239">
        <v>228</v>
      </c>
      <c r="B40" s="238" t="s">
        <v>239</v>
      </c>
      <c r="C40" s="235">
        <v>178170</v>
      </c>
      <c r="D40" s="235">
        <v>198596</v>
      </c>
      <c r="E40" s="235">
        <v>188996</v>
      </c>
      <c r="F40" s="235">
        <v>212755</v>
      </c>
      <c r="G40" s="235">
        <v>197503</v>
      </c>
      <c r="H40" s="235">
        <v>216283</v>
      </c>
      <c r="I40" s="235">
        <v>220107</v>
      </c>
      <c r="J40" s="235">
        <v>221678</v>
      </c>
      <c r="K40" s="235">
        <v>223368</v>
      </c>
      <c r="L40" s="235">
        <v>230177</v>
      </c>
      <c r="M40" s="235">
        <v>233799</v>
      </c>
      <c r="N40" s="376">
        <v>260617</v>
      </c>
      <c r="O40" s="376">
        <v>234471</v>
      </c>
      <c r="P40" s="376">
        <v>233853</v>
      </c>
      <c r="Q40" s="376">
        <v>241595</v>
      </c>
      <c r="R40" s="376">
        <v>247382</v>
      </c>
      <c r="S40" s="377">
        <v>265161</v>
      </c>
      <c r="T40" s="377">
        <v>245682</v>
      </c>
      <c r="U40" s="377">
        <v>244722</v>
      </c>
      <c r="V40" s="377">
        <v>230187</v>
      </c>
      <c r="W40" s="377">
        <v>241625</v>
      </c>
      <c r="X40" s="377">
        <v>227628</v>
      </c>
      <c r="Y40" s="377">
        <v>228086</v>
      </c>
      <c r="Z40" s="377">
        <v>215910</v>
      </c>
      <c r="AA40" s="377">
        <v>235696</v>
      </c>
      <c r="AB40" s="377">
        <v>208136</v>
      </c>
      <c r="AC40" s="377">
        <v>239729</v>
      </c>
      <c r="AD40" s="377">
        <v>257834</v>
      </c>
      <c r="AE40" s="377">
        <v>232462</v>
      </c>
      <c r="AF40" s="377">
        <v>235897</v>
      </c>
      <c r="AG40" s="377">
        <v>222955</v>
      </c>
      <c r="AH40" s="377">
        <v>233966</v>
      </c>
      <c r="AI40" s="311">
        <f t="shared" si="2"/>
        <v>-9.8000000000000007</v>
      </c>
      <c r="AJ40" s="311">
        <f t="shared" si="2"/>
        <v>1.5</v>
      </c>
      <c r="AK40" s="311">
        <f t="shared" si="2"/>
        <v>-5.5</v>
      </c>
      <c r="AL40" s="311">
        <f t="shared" si="2"/>
        <v>4.9000000000000004</v>
      </c>
    </row>
    <row r="41" spans="1:38">
      <c r="A41" s="239">
        <v>365</v>
      </c>
      <c r="B41" s="238" t="s">
        <v>240</v>
      </c>
      <c r="C41" s="235">
        <v>50610</v>
      </c>
      <c r="D41" s="235">
        <v>58445</v>
      </c>
      <c r="E41" s="235">
        <v>61585</v>
      </c>
      <c r="F41" s="235">
        <v>64819</v>
      </c>
      <c r="G41" s="235">
        <v>65041</v>
      </c>
      <c r="H41" s="235">
        <v>67831</v>
      </c>
      <c r="I41" s="235">
        <v>68945</v>
      </c>
      <c r="J41" s="235">
        <v>69045</v>
      </c>
      <c r="K41" s="235">
        <v>68021</v>
      </c>
      <c r="L41" s="235">
        <v>65240</v>
      </c>
      <c r="M41" s="235">
        <v>65829</v>
      </c>
      <c r="N41" s="376">
        <v>69726</v>
      </c>
      <c r="O41" s="376">
        <v>68776</v>
      </c>
      <c r="P41" s="376">
        <v>68663</v>
      </c>
      <c r="Q41" s="376">
        <v>67727</v>
      </c>
      <c r="R41" s="376">
        <v>67161</v>
      </c>
      <c r="S41" s="377">
        <v>67038</v>
      </c>
      <c r="T41" s="377">
        <v>65979</v>
      </c>
      <c r="U41" s="377">
        <v>63775</v>
      </c>
      <c r="V41" s="377">
        <v>55199</v>
      </c>
      <c r="W41" s="377">
        <v>56831</v>
      </c>
      <c r="X41" s="377">
        <v>59838</v>
      </c>
      <c r="Y41" s="377">
        <v>59419</v>
      </c>
      <c r="Z41" s="377">
        <v>57184</v>
      </c>
      <c r="AA41" s="377">
        <v>57996</v>
      </c>
      <c r="AB41" s="377">
        <v>59015</v>
      </c>
      <c r="AC41" s="377">
        <v>60185</v>
      </c>
      <c r="AD41" s="377">
        <v>61607</v>
      </c>
      <c r="AE41" s="377">
        <v>58606</v>
      </c>
      <c r="AF41" s="377">
        <v>60411</v>
      </c>
      <c r="AG41" s="377">
        <v>58674</v>
      </c>
      <c r="AH41" s="377">
        <v>61012</v>
      </c>
      <c r="AI41" s="311">
        <f t="shared" si="2"/>
        <v>-4.9000000000000004</v>
      </c>
      <c r="AJ41" s="311">
        <f t="shared" si="2"/>
        <v>3.1</v>
      </c>
      <c r="AK41" s="311">
        <f t="shared" si="2"/>
        <v>-2.9</v>
      </c>
      <c r="AL41" s="311">
        <f t="shared" si="2"/>
        <v>4</v>
      </c>
    </row>
    <row r="42" spans="1:38">
      <c r="A42" s="236">
        <v>5</v>
      </c>
      <c r="B42" s="241" t="s">
        <v>128</v>
      </c>
      <c r="C42" s="235">
        <v>2374944</v>
      </c>
      <c r="D42" s="235">
        <v>2532979</v>
      </c>
      <c r="E42" s="235">
        <v>2625167</v>
      </c>
      <c r="F42" s="235">
        <v>2626243</v>
      </c>
      <c r="G42" s="235">
        <v>2571499</v>
      </c>
      <c r="H42" s="235">
        <v>2636915</v>
      </c>
      <c r="I42" s="235">
        <v>2733950</v>
      </c>
      <c r="J42" s="235">
        <v>2713136</v>
      </c>
      <c r="K42" s="235">
        <v>2602948</v>
      </c>
      <c r="L42" s="235">
        <v>2482219</v>
      </c>
      <c r="M42" s="235">
        <v>2490309</v>
      </c>
      <c r="N42" s="376">
        <v>2476248</v>
      </c>
      <c r="O42" s="376">
        <v>2488978</v>
      </c>
      <c r="P42" s="376">
        <v>2486176</v>
      </c>
      <c r="Q42" s="376">
        <v>2540771</v>
      </c>
      <c r="R42" s="376">
        <v>2561104</v>
      </c>
      <c r="S42" s="377">
        <v>2602049</v>
      </c>
      <c r="T42" s="377">
        <v>2568380</v>
      </c>
      <c r="U42" s="377">
        <v>2637757</v>
      </c>
      <c r="V42" s="377">
        <v>2296725</v>
      </c>
      <c r="W42" s="377">
        <v>2446159</v>
      </c>
      <c r="X42" s="377">
        <v>2395939</v>
      </c>
      <c r="Y42" s="377">
        <v>2373597</v>
      </c>
      <c r="Z42" s="377">
        <v>2471125</v>
      </c>
      <c r="AA42" s="377">
        <v>2536419</v>
      </c>
      <c r="AB42" s="377">
        <v>2572756</v>
      </c>
      <c r="AC42" s="377">
        <v>2616780</v>
      </c>
      <c r="AD42" s="377">
        <v>2634293</v>
      </c>
      <c r="AE42" s="377">
        <v>2634898</v>
      </c>
      <c r="AF42" s="377">
        <v>2488406</v>
      </c>
      <c r="AG42" s="377">
        <v>2370239</v>
      </c>
      <c r="AH42" s="377">
        <v>2499632</v>
      </c>
      <c r="AI42" s="311">
        <f t="shared" si="2"/>
        <v>0</v>
      </c>
      <c r="AJ42" s="311">
        <f t="shared" si="2"/>
        <v>-5.6</v>
      </c>
      <c r="AK42" s="311">
        <f t="shared" si="2"/>
        <v>-4.7</v>
      </c>
      <c r="AL42" s="311">
        <f t="shared" si="2"/>
        <v>5.5</v>
      </c>
    </row>
    <row r="43" spans="1:38">
      <c r="A43" s="236">
        <v>201</v>
      </c>
      <c r="B43" s="236" t="s">
        <v>241</v>
      </c>
      <c r="C43" s="235">
        <v>2200151</v>
      </c>
      <c r="D43" s="235">
        <v>2357572</v>
      </c>
      <c r="E43" s="235">
        <v>2442276</v>
      </c>
      <c r="F43" s="235">
        <v>2432534</v>
      </c>
      <c r="G43" s="235">
        <v>2381390</v>
      </c>
      <c r="H43" s="235">
        <v>2428577</v>
      </c>
      <c r="I43" s="235">
        <v>2519569</v>
      </c>
      <c r="J43" s="235">
        <v>2500257</v>
      </c>
      <c r="K43" s="235">
        <v>2391035</v>
      </c>
      <c r="L43" s="235">
        <v>2280901</v>
      </c>
      <c r="M43" s="235">
        <v>2283715</v>
      </c>
      <c r="N43" s="376">
        <v>2255227</v>
      </c>
      <c r="O43" s="376">
        <v>2267772</v>
      </c>
      <c r="P43" s="376">
        <v>2259363</v>
      </c>
      <c r="Q43" s="376">
        <v>2305346</v>
      </c>
      <c r="R43" s="376">
        <v>2336111</v>
      </c>
      <c r="S43" s="377">
        <v>2361995</v>
      </c>
      <c r="T43" s="377">
        <v>2333445</v>
      </c>
      <c r="U43" s="377">
        <v>2406498</v>
      </c>
      <c r="V43" s="377">
        <v>2088589</v>
      </c>
      <c r="W43" s="377">
        <v>2224866</v>
      </c>
      <c r="X43" s="377">
        <v>2178643</v>
      </c>
      <c r="Y43" s="377">
        <v>2159305</v>
      </c>
      <c r="Z43" s="377">
        <v>2246779</v>
      </c>
      <c r="AA43" s="377">
        <v>2311657</v>
      </c>
      <c r="AB43" s="377">
        <v>2352170</v>
      </c>
      <c r="AC43" s="377">
        <v>2379783</v>
      </c>
      <c r="AD43" s="377">
        <v>2388195</v>
      </c>
      <c r="AE43" s="377">
        <v>2396586</v>
      </c>
      <c r="AF43" s="377">
        <v>2290654</v>
      </c>
      <c r="AG43" s="377">
        <v>2178433</v>
      </c>
      <c r="AH43" s="377">
        <v>2294898</v>
      </c>
      <c r="AI43" s="311">
        <f t="shared" si="2"/>
        <v>0.4</v>
      </c>
      <c r="AJ43" s="311">
        <f t="shared" si="2"/>
        <v>-4.4000000000000004</v>
      </c>
      <c r="AK43" s="311">
        <f t="shared" si="2"/>
        <v>-4.9000000000000004</v>
      </c>
      <c r="AL43" s="311">
        <f t="shared" si="2"/>
        <v>5.3</v>
      </c>
    </row>
    <row r="44" spans="1:38">
      <c r="A44" s="239">
        <v>442</v>
      </c>
      <c r="B44" s="238" t="s">
        <v>129</v>
      </c>
      <c r="C44" s="235">
        <v>32159</v>
      </c>
      <c r="D44" s="235">
        <v>33981</v>
      </c>
      <c r="E44" s="235">
        <v>32859</v>
      </c>
      <c r="F44" s="235">
        <v>33421</v>
      </c>
      <c r="G44" s="235">
        <v>36623</v>
      </c>
      <c r="H44" s="235">
        <v>37393</v>
      </c>
      <c r="I44" s="235">
        <v>39354</v>
      </c>
      <c r="J44" s="235">
        <v>38419</v>
      </c>
      <c r="K44" s="235">
        <v>39913</v>
      </c>
      <c r="L44" s="235">
        <v>37094</v>
      </c>
      <c r="M44" s="235">
        <v>37393</v>
      </c>
      <c r="N44" s="376">
        <v>37749</v>
      </c>
      <c r="O44" s="376">
        <v>38215</v>
      </c>
      <c r="P44" s="376">
        <v>39245</v>
      </c>
      <c r="Q44" s="376">
        <v>42687</v>
      </c>
      <c r="R44" s="376">
        <v>42671</v>
      </c>
      <c r="S44" s="377">
        <v>42873</v>
      </c>
      <c r="T44" s="377">
        <v>40226</v>
      </c>
      <c r="U44" s="377">
        <v>38198</v>
      </c>
      <c r="V44" s="377">
        <v>33140</v>
      </c>
      <c r="W44" s="377">
        <v>31300</v>
      </c>
      <c r="X44" s="377">
        <v>29244</v>
      </c>
      <c r="Y44" s="377">
        <v>31714</v>
      </c>
      <c r="Z44" s="377">
        <v>31748</v>
      </c>
      <c r="AA44" s="377">
        <v>30748</v>
      </c>
      <c r="AB44" s="377">
        <v>29303</v>
      </c>
      <c r="AC44" s="377">
        <v>31866</v>
      </c>
      <c r="AD44" s="377">
        <v>32253</v>
      </c>
      <c r="AE44" s="377">
        <v>31827</v>
      </c>
      <c r="AF44" s="377">
        <v>33352</v>
      </c>
      <c r="AG44" s="377">
        <v>32882</v>
      </c>
      <c r="AH44" s="377">
        <v>34122</v>
      </c>
      <c r="AI44" s="311">
        <f t="shared" si="2"/>
        <v>-1.3</v>
      </c>
      <c r="AJ44" s="311">
        <f t="shared" si="2"/>
        <v>4.8</v>
      </c>
      <c r="AK44" s="311">
        <f t="shared" si="2"/>
        <v>-1.4</v>
      </c>
      <c r="AL44" s="311">
        <f t="shared" si="2"/>
        <v>3.8</v>
      </c>
    </row>
    <row r="45" spans="1:38">
      <c r="A45" s="239">
        <v>443</v>
      </c>
      <c r="B45" s="238" t="s">
        <v>130</v>
      </c>
      <c r="C45" s="235">
        <v>112490</v>
      </c>
      <c r="D45" s="235">
        <v>110571</v>
      </c>
      <c r="E45" s="235">
        <v>115837</v>
      </c>
      <c r="F45" s="235">
        <v>121814</v>
      </c>
      <c r="G45" s="235">
        <v>118420</v>
      </c>
      <c r="H45" s="235">
        <v>134243</v>
      </c>
      <c r="I45" s="235">
        <v>139869</v>
      </c>
      <c r="J45" s="235">
        <v>136826</v>
      </c>
      <c r="K45" s="235">
        <v>134585</v>
      </c>
      <c r="L45" s="235">
        <v>127323</v>
      </c>
      <c r="M45" s="235">
        <v>130972</v>
      </c>
      <c r="N45" s="376">
        <v>145781</v>
      </c>
      <c r="O45" s="376">
        <v>147109</v>
      </c>
      <c r="P45" s="376">
        <v>152090</v>
      </c>
      <c r="Q45" s="376">
        <v>157347</v>
      </c>
      <c r="R45" s="376">
        <v>146382</v>
      </c>
      <c r="S45" s="377">
        <v>145641</v>
      </c>
      <c r="T45" s="377">
        <v>145121</v>
      </c>
      <c r="U45" s="377">
        <v>143765</v>
      </c>
      <c r="V45" s="377">
        <v>128761</v>
      </c>
      <c r="W45" s="377">
        <v>144520</v>
      </c>
      <c r="X45" s="377">
        <v>144023</v>
      </c>
      <c r="Y45" s="377">
        <v>140265</v>
      </c>
      <c r="Z45" s="377">
        <v>148570</v>
      </c>
      <c r="AA45" s="377">
        <v>148873</v>
      </c>
      <c r="AB45" s="377">
        <v>143016</v>
      </c>
      <c r="AC45" s="377">
        <v>156737</v>
      </c>
      <c r="AD45" s="377">
        <v>163899</v>
      </c>
      <c r="AE45" s="377">
        <v>156394</v>
      </c>
      <c r="AF45" s="377">
        <v>129450</v>
      </c>
      <c r="AG45" s="377">
        <v>123742</v>
      </c>
      <c r="AH45" s="377">
        <v>134308</v>
      </c>
      <c r="AI45" s="311">
        <f t="shared" si="2"/>
        <v>-4.5999999999999996</v>
      </c>
      <c r="AJ45" s="311">
        <f t="shared" si="2"/>
        <v>-17.2</v>
      </c>
      <c r="AK45" s="311">
        <f t="shared" si="2"/>
        <v>-4.4000000000000004</v>
      </c>
      <c r="AL45" s="311">
        <f t="shared" si="2"/>
        <v>8.5</v>
      </c>
    </row>
    <row r="46" spans="1:38">
      <c r="A46" s="239">
        <v>446</v>
      </c>
      <c r="B46" s="238" t="s">
        <v>242</v>
      </c>
      <c r="C46" s="235">
        <v>30144</v>
      </c>
      <c r="D46" s="235">
        <v>30855</v>
      </c>
      <c r="E46" s="235">
        <v>34195</v>
      </c>
      <c r="F46" s="235">
        <v>38474</v>
      </c>
      <c r="G46" s="235">
        <v>35066</v>
      </c>
      <c r="H46" s="235">
        <v>36702</v>
      </c>
      <c r="I46" s="235">
        <v>35158</v>
      </c>
      <c r="J46" s="235">
        <v>37634</v>
      </c>
      <c r="K46" s="235">
        <v>37415</v>
      </c>
      <c r="L46" s="235">
        <v>36901</v>
      </c>
      <c r="M46" s="235">
        <v>38229</v>
      </c>
      <c r="N46" s="376">
        <v>37491</v>
      </c>
      <c r="O46" s="376">
        <v>35882</v>
      </c>
      <c r="P46" s="376">
        <v>35478</v>
      </c>
      <c r="Q46" s="376">
        <v>35391</v>
      </c>
      <c r="R46" s="376">
        <v>35940</v>
      </c>
      <c r="S46" s="377">
        <v>35432</v>
      </c>
      <c r="T46" s="377">
        <v>33688</v>
      </c>
      <c r="U46" s="377">
        <v>32967</v>
      </c>
      <c r="V46" s="377">
        <v>32018</v>
      </c>
      <c r="W46" s="377">
        <v>30330</v>
      </c>
      <c r="X46" s="377">
        <v>29197</v>
      </c>
      <c r="Y46" s="377">
        <v>27619</v>
      </c>
      <c r="Z46" s="377">
        <v>28731</v>
      </c>
      <c r="AA46" s="377">
        <v>29440</v>
      </c>
      <c r="AB46" s="377">
        <v>32340</v>
      </c>
      <c r="AC46" s="377">
        <v>32196</v>
      </c>
      <c r="AD46" s="377">
        <v>33638</v>
      </c>
      <c r="AE46" s="377">
        <v>33781</v>
      </c>
      <c r="AF46" s="377">
        <v>34950</v>
      </c>
      <c r="AG46" s="377">
        <v>35182</v>
      </c>
      <c r="AH46" s="377">
        <v>36304</v>
      </c>
      <c r="AI46" s="311">
        <f t="shared" si="2"/>
        <v>0.4</v>
      </c>
      <c r="AJ46" s="311">
        <f t="shared" si="2"/>
        <v>3.5</v>
      </c>
      <c r="AK46" s="311">
        <f t="shared" si="2"/>
        <v>0.7</v>
      </c>
      <c r="AL46" s="311">
        <f t="shared" si="2"/>
        <v>3.2</v>
      </c>
    </row>
    <row r="47" spans="1:38">
      <c r="A47" s="236">
        <v>6</v>
      </c>
      <c r="B47" s="241" t="s">
        <v>131</v>
      </c>
      <c r="C47" s="235">
        <v>841062</v>
      </c>
      <c r="D47" s="235">
        <v>924502</v>
      </c>
      <c r="E47" s="235">
        <v>920204</v>
      </c>
      <c r="F47" s="235">
        <v>987501</v>
      </c>
      <c r="G47" s="235">
        <v>1003328</v>
      </c>
      <c r="H47" s="235">
        <v>1069716</v>
      </c>
      <c r="I47" s="235">
        <v>1091352</v>
      </c>
      <c r="J47" s="235">
        <v>1076205</v>
      </c>
      <c r="K47" s="235">
        <v>1056198</v>
      </c>
      <c r="L47" s="235">
        <v>1076206</v>
      </c>
      <c r="M47" s="235">
        <v>1064573</v>
      </c>
      <c r="N47" s="376">
        <v>1102427</v>
      </c>
      <c r="O47" s="376">
        <v>1090223</v>
      </c>
      <c r="P47" s="376">
        <v>1049339</v>
      </c>
      <c r="Q47" s="376">
        <v>1035054</v>
      </c>
      <c r="R47" s="376">
        <v>1001075</v>
      </c>
      <c r="S47" s="377">
        <v>1006481</v>
      </c>
      <c r="T47" s="377">
        <v>990435</v>
      </c>
      <c r="U47" s="377">
        <v>949960</v>
      </c>
      <c r="V47" s="377">
        <v>894862</v>
      </c>
      <c r="W47" s="377">
        <v>926201</v>
      </c>
      <c r="X47" s="377">
        <v>919684</v>
      </c>
      <c r="Y47" s="377">
        <v>938471</v>
      </c>
      <c r="Z47" s="377">
        <v>917927</v>
      </c>
      <c r="AA47" s="377">
        <v>955591</v>
      </c>
      <c r="AB47" s="377">
        <v>979778</v>
      </c>
      <c r="AC47" s="377">
        <v>988758</v>
      </c>
      <c r="AD47" s="377">
        <v>1036325</v>
      </c>
      <c r="AE47" s="377">
        <v>1016591</v>
      </c>
      <c r="AF47" s="377">
        <v>974453</v>
      </c>
      <c r="AG47" s="377">
        <v>924781</v>
      </c>
      <c r="AH47" s="377">
        <v>970381</v>
      </c>
      <c r="AI47" s="311">
        <f t="shared" si="2"/>
        <v>-1.9</v>
      </c>
      <c r="AJ47" s="311">
        <f t="shared" si="2"/>
        <v>-4.0999999999999996</v>
      </c>
      <c r="AK47" s="311">
        <f t="shared" si="2"/>
        <v>-5.0999999999999996</v>
      </c>
      <c r="AL47" s="311">
        <f t="shared" si="2"/>
        <v>4.9000000000000004</v>
      </c>
    </row>
    <row r="48" spans="1:38">
      <c r="A48" s="239">
        <v>208</v>
      </c>
      <c r="B48" s="238" t="s">
        <v>132</v>
      </c>
      <c r="C48" s="235">
        <v>123502</v>
      </c>
      <c r="D48" s="235">
        <v>129004</v>
      </c>
      <c r="E48" s="235">
        <v>129729</v>
      </c>
      <c r="F48" s="235">
        <v>145566</v>
      </c>
      <c r="G48" s="235">
        <v>150973</v>
      </c>
      <c r="H48" s="235">
        <v>162288</v>
      </c>
      <c r="I48" s="235">
        <v>165363</v>
      </c>
      <c r="J48" s="235">
        <v>154403</v>
      </c>
      <c r="K48" s="235">
        <v>150187</v>
      </c>
      <c r="L48" s="235">
        <v>187404</v>
      </c>
      <c r="M48" s="235">
        <v>158053</v>
      </c>
      <c r="N48" s="376">
        <v>146960</v>
      </c>
      <c r="O48" s="376">
        <v>119487</v>
      </c>
      <c r="P48" s="376">
        <v>109171</v>
      </c>
      <c r="Q48" s="376">
        <v>112811</v>
      </c>
      <c r="R48" s="376">
        <v>129330</v>
      </c>
      <c r="S48" s="377">
        <v>136070</v>
      </c>
      <c r="T48" s="377">
        <v>134026</v>
      </c>
      <c r="U48" s="377">
        <v>129981</v>
      </c>
      <c r="V48" s="377">
        <v>124782</v>
      </c>
      <c r="W48" s="377">
        <v>121996</v>
      </c>
      <c r="X48" s="377">
        <v>110416</v>
      </c>
      <c r="Y48" s="377">
        <v>113060</v>
      </c>
      <c r="Z48" s="377">
        <v>114132</v>
      </c>
      <c r="AA48" s="377">
        <v>136806</v>
      </c>
      <c r="AB48" s="377">
        <v>178676</v>
      </c>
      <c r="AC48" s="377">
        <v>139683</v>
      </c>
      <c r="AD48" s="377">
        <v>144688</v>
      </c>
      <c r="AE48" s="377">
        <v>150350</v>
      </c>
      <c r="AF48" s="377">
        <v>130901</v>
      </c>
      <c r="AG48" s="377">
        <v>122376</v>
      </c>
      <c r="AH48" s="377">
        <v>128953</v>
      </c>
      <c r="AI48" s="311">
        <f t="shared" si="2"/>
        <v>3.9</v>
      </c>
      <c r="AJ48" s="311">
        <f t="shared" si="2"/>
        <v>-12.9</v>
      </c>
      <c r="AK48" s="311">
        <f t="shared" si="2"/>
        <v>-6.5</v>
      </c>
      <c r="AL48" s="311">
        <f t="shared" si="2"/>
        <v>5.4</v>
      </c>
    </row>
    <row r="49" spans="1:38">
      <c r="A49" s="239">
        <v>212</v>
      </c>
      <c r="B49" s="238" t="s">
        <v>133</v>
      </c>
      <c r="C49" s="235">
        <v>169189</v>
      </c>
      <c r="D49" s="235">
        <v>185876</v>
      </c>
      <c r="E49" s="235">
        <v>187920</v>
      </c>
      <c r="F49" s="235">
        <v>191383</v>
      </c>
      <c r="G49" s="235">
        <v>192841</v>
      </c>
      <c r="H49" s="235">
        <v>218497</v>
      </c>
      <c r="I49" s="235">
        <v>221688</v>
      </c>
      <c r="J49" s="235">
        <v>216867</v>
      </c>
      <c r="K49" s="235">
        <v>212720</v>
      </c>
      <c r="L49" s="235">
        <v>210885</v>
      </c>
      <c r="M49" s="235">
        <v>224209</v>
      </c>
      <c r="N49" s="376">
        <v>210492</v>
      </c>
      <c r="O49" s="376">
        <v>214532</v>
      </c>
      <c r="P49" s="376">
        <v>212264</v>
      </c>
      <c r="Q49" s="376">
        <v>213674</v>
      </c>
      <c r="R49" s="376">
        <v>206760</v>
      </c>
      <c r="S49" s="377">
        <v>199669</v>
      </c>
      <c r="T49" s="377">
        <v>190272</v>
      </c>
      <c r="U49" s="377">
        <v>182867</v>
      </c>
      <c r="V49" s="377">
        <v>185205</v>
      </c>
      <c r="W49" s="377">
        <v>199520</v>
      </c>
      <c r="X49" s="377">
        <v>201864</v>
      </c>
      <c r="Y49" s="377">
        <v>210541</v>
      </c>
      <c r="Z49" s="377">
        <v>211490</v>
      </c>
      <c r="AA49" s="377">
        <v>212227</v>
      </c>
      <c r="AB49" s="377">
        <v>223318</v>
      </c>
      <c r="AC49" s="377">
        <v>237927</v>
      </c>
      <c r="AD49" s="377">
        <v>251465</v>
      </c>
      <c r="AE49" s="377">
        <v>253577</v>
      </c>
      <c r="AF49" s="377">
        <v>225304</v>
      </c>
      <c r="AG49" s="377">
        <v>213719</v>
      </c>
      <c r="AH49" s="377">
        <v>225011</v>
      </c>
      <c r="AI49" s="311">
        <f t="shared" si="2"/>
        <v>0.8</v>
      </c>
      <c r="AJ49" s="311">
        <f t="shared" si="2"/>
        <v>-11.1</v>
      </c>
      <c r="AK49" s="311">
        <f t="shared" si="2"/>
        <v>-5.0999999999999996</v>
      </c>
      <c r="AL49" s="311">
        <f t="shared" si="2"/>
        <v>5.3</v>
      </c>
    </row>
    <row r="50" spans="1:38">
      <c r="A50" s="239">
        <v>227</v>
      </c>
      <c r="B50" s="238" t="s">
        <v>243</v>
      </c>
      <c r="C50" s="235">
        <v>115172</v>
      </c>
      <c r="D50" s="235">
        <v>126453</v>
      </c>
      <c r="E50" s="235">
        <v>130705</v>
      </c>
      <c r="F50" s="235">
        <v>137036</v>
      </c>
      <c r="G50" s="235">
        <v>140088</v>
      </c>
      <c r="H50" s="235">
        <v>148395</v>
      </c>
      <c r="I50" s="235">
        <v>148065</v>
      </c>
      <c r="J50" s="235">
        <v>147174</v>
      </c>
      <c r="K50" s="235">
        <v>139506</v>
      </c>
      <c r="L50" s="235">
        <v>132842</v>
      </c>
      <c r="M50" s="235">
        <v>142324</v>
      </c>
      <c r="N50" s="376">
        <v>143405</v>
      </c>
      <c r="O50" s="376">
        <v>144775</v>
      </c>
      <c r="P50" s="376">
        <v>138447</v>
      </c>
      <c r="Q50" s="376">
        <v>136162</v>
      </c>
      <c r="R50" s="376">
        <v>131981</v>
      </c>
      <c r="S50" s="377">
        <v>129243</v>
      </c>
      <c r="T50" s="377">
        <v>127865</v>
      </c>
      <c r="U50" s="377">
        <v>119599</v>
      </c>
      <c r="V50" s="377">
        <v>114087</v>
      </c>
      <c r="W50" s="377">
        <v>111513</v>
      </c>
      <c r="X50" s="377">
        <v>108181</v>
      </c>
      <c r="Y50" s="377">
        <v>111880</v>
      </c>
      <c r="Z50" s="377">
        <v>111434</v>
      </c>
      <c r="AA50" s="377">
        <v>111323</v>
      </c>
      <c r="AB50" s="377">
        <v>111481</v>
      </c>
      <c r="AC50" s="377">
        <v>111744</v>
      </c>
      <c r="AD50" s="377">
        <v>111667</v>
      </c>
      <c r="AE50" s="377">
        <v>112305</v>
      </c>
      <c r="AF50" s="377">
        <v>112832</v>
      </c>
      <c r="AG50" s="377">
        <v>109093</v>
      </c>
      <c r="AH50" s="377">
        <v>113335</v>
      </c>
      <c r="AI50" s="311">
        <f t="shared" si="2"/>
        <v>0.6</v>
      </c>
      <c r="AJ50" s="311">
        <f t="shared" si="2"/>
        <v>0.5</v>
      </c>
      <c r="AK50" s="311">
        <f t="shared" si="2"/>
        <v>-3.3</v>
      </c>
      <c r="AL50" s="311">
        <f t="shared" si="2"/>
        <v>3.9</v>
      </c>
    </row>
    <row r="51" spans="1:38">
      <c r="A51" s="239">
        <v>229</v>
      </c>
      <c r="B51" s="238" t="s">
        <v>244</v>
      </c>
      <c r="C51" s="235">
        <v>245038</v>
      </c>
      <c r="D51" s="235">
        <v>260121</v>
      </c>
      <c r="E51" s="235">
        <v>275889</v>
      </c>
      <c r="F51" s="235">
        <v>294134</v>
      </c>
      <c r="G51" s="235">
        <v>293129</v>
      </c>
      <c r="H51" s="235">
        <v>305312</v>
      </c>
      <c r="I51" s="235">
        <v>302839</v>
      </c>
      <c r="J51" s="235">
        <v>304732</v>
      </c>
      <c r="K51" s="235">
        <v>291115</v>
      </c>
      <c r="L51" s="235">
        <v>290580</v>
      </c>
      <c r="M51" s="235">
        <v>287131</v>
      </c>
      <c r="N51" s="376">
        <v>349113</v>
      </c>
      <c r="O51" s="376">
        <v>352966</v>
      </c>
      <c r="P51" s="376">
        <v>344391</v>
      </c>
      <c r="Q51" s="376">
        <v>331582</v>
      </c>
      <c r="R51" s="376">
        <v>310271</v>
      </c>
      <c r="S51" s="377">
        <v>317951</v>
      </c>
      <c r="T51" s="377">
        <v>314201</v>
      </c>
      <c r="U51" s="377">
        <v>312110</v>
      </c>
      <c r="V51" s="377">
        <v>277137</v>
      </c>
      <c r="W51" s="377">
        <v>291154</v>
      </c>
      <c r="X51" s="377">
        <v>300098</v>
      </c>
      <c r="Y51" s="377">
        <v>306356</v>
      </c>
      <c r="Z51" s="377">
        <v>298892</v>
      </c>
      <c r="AA51" s="377">
        <v>299485</v>
      </c>
      <c r="AB51" s="377">
        <v>306396</v>
      </c>
      <c r="AC51" s="377">
        <v>313364</v>
      </c>
      <c r="AD51" s="377">
        <v>323857</v>
      </c>
      <c r="AE51" s="377">
        <v>304239</v>
      </c>
      <c r="AF51" s="377">
        <v>313235</v>
      </c>
      <c r="AG51" s="377">
        <v>293801</v>
      </c>
      <c r="AH51" s="377">
        <v>310525</v>
      </c>
      <c r="AI51" s="311">
        <f t="shared" si="2"/>
        <v>-6.1</v>
      </c>
      <c r="AJ51" s="311">
        <f t="shared" si="2"/>
        <v>3</v>
      </c>
      <c r="AK51" s="311">
        <f t="shared" si="2"/>
        <v>-6.2</v>
      </c>
      <c r="AL51" s="311">
        <f t="shared" si="2"/>
        <v>5.7</v>
      </c>
    </row>
    <row r="52" spans="1:38">
      <c r="A52" s="239">
        <v>464</v>
      </c>
      <c r="B52" s="238" t="s">
        <v>134</v>
      </c>
      <c r="C52" s="235">
        <v>91720</v>
      </c>
      <c r="D52" s="235">
        <v>91360</v>
      </c>
      <c r="E52" s="235">
        <v>87170</v>
      </c>
      <c r="F52" s="235">
        <v>105402</v>
      </c>
      <c r="G52" s="235">
        <v>111242</v>
      </c>
      <c r="H52" s="235">
        <v>115347</v>
      </c>
      <c r="I52" s="235">
        <v>122461</v>
      </c>
      <c r="J52" s="235">
        <v>129819</v>
      </c>
      <c r="K52" s="235">
        <v>136887</v>
      </c>
      <c r="L52" s="235">
        <v>135043</v>
      </c>
      <c r="M52" s="235">
        <v>133337</v>
      </c>
      <c r="N52" s="376">
        <v>128712</v>
      </c>
      <c r="O52" s="376">
        <v>135469</v>
      </c>
      <c r="P52" s="376">
        <v>126168</v>
      </c>
      <c r="Q52" s="376">
        <v>121209</v>
      </c>
      <c r="R52" s="376">
        <v>111152</v>
      </c>
      <c r="S52" s="377">
        <v>107803</v>
      </c>
      <c r="T52" s="377">
        <v>110344</v>
      </c>
      <c r="U52" s="377">
        <v>97024</v>
      </c>
      <c r="V52" s="377">
        <v>89817</v>
      </c>
      <c r="W52" s="377">
        <v>96988</v>
      </c>
      <c r="X52" s="377">
        <v>99419</v>
      </c>
      <c r="Y52" s="377">
        <v>97755</v>
      </c>
      <c r="Z52" s="377">
        <v>83076</v>
      </c>
      <c r="AA52" s="377">
        <v>91151</v>
      </c>
      <c r="AB52" s="377">
        <v>54873</v>
      </c>
      <c r="AC52" s="377">
        <v>75955</v>
      </c>
      <c r="AD52" s="377">
        <v>93896</v>
      </c>
      <c r="AE52" s="377">
        <v>88039</v>
      </c>
      <c r="AF52" s="377">
        <v>86050</v>
      </c>
      <c r="AG52" s="377">
        <v>83445</v>
      </c>
      <c r="AH52" s="377">
        <v>86257</v>
      </c>
      <c r="AI52" s="311">
        <f t="shared" si="2"/>
        <v>-6.2</v>
      </c>
      <c r="AJ52" s="311">
        <f t="shared" si="2"/>
        <v>-2.2999999999999998</v>
      </c>
      <c r="AK52" s="311">
        <f t="shared" si="2"/>
        <v>-3</v>
      </c>
      <c r="AL52" s="311">
        <f t="shared" si="2"/>
        <v>3.4</v>
      </c>
    </row>
    <row r="53" spans="1:38">
      <c r="A53" s="239">
        <v>481</v>
      </c>
      <c r="B53" s="238" t="s">
        <v>135</v>
      </c>
      <c r="C53" s="235">
        <v>41026</v>
      </c>
      <c r="D53" s="235">
        <v>44843</v>
      </c>
      <c r="E53" s="235">
        <v>48010</v>
      </c>
      <c r="F53" s="235">
        <v>48081</v>
      </c>
      <c r="G53" s="235">
        <v>47301</v>
      </c>
      <c r="H53" s="235">
        <v>51802</v>
      </c>
      <c r="I53" s="235">
        <v>55103</v>
      </c>
      <c r="J53" s="235">
        <v>51113</v>
      </c>
      <c r="K53" s="235">
        <v>54498</v>
      </c>
      <c r="L53" s="235">
        <v>49609</v>
      </c>
      <c r="M53" s="235">
        <v>52457</v>
      </c>
      <c r="N53" s="376">
        <v>54614</v>
      </c>
      <c r="O53" s="376">
        <v>51123</v>
      </c>
      <c r="P53" s="376">
        <v>49449</v>
      </c>
      <c r="Q53" s="376">
        <v>50528</v>
      </c>
      <c r="R53" s="376">
        <v>48472</v>
      </c>
      <c r="S53" s="377">
        <v>46919</v>
      </c>
      <c r="T53" s="377">
        <v>47348</v>
      </c>
      <c r="U53" s="377">
        <v>44058</v>
      </c>
      <c r="V53" s="377">
        <v>41200</v>
      </c>
      <c r="W53" s="377">
        <v>40903</v>
      </c>
      <c r="X53" s="377">
        <v>38265</v>
      </c>
      <c r="Y53" s="377">
        <v>38920</v>
      </c>
      <c r="Z53" s="377">
        <v>39193</v>
      </c>
      <c r="AA53" s="377">
        <v>44508</v>
      </c>
      <c r="AB53" s="377">
        <v>44759</v>
      </c>
      <c r="AC53" s="377">
        <v>50257</v>
      </c>
      <c r="AD53" s="377">
        <v>49454</v>
      </c>
      <c r="AE53" s="377">
        <v>48438</v>
      </c>
      <c r="AF53" s="377">
        <v>51470</v>
      </c>
      <c r="AG53" s="377">
        <v>49749</v>
      </c>
      <c r="AH53" s="377">
        <v>51840</v>
      </c>
      <c r="AI53" s="311">
        <f t="shared" si="2"/>
        <v>-2.1</v>
      </c>
      <c r="AJ53" s="311">
        <f t="shared" si="2"/>
        <v>6.3</v>
      </c>
      <c r="AK53" s="311">
        <f t="shared" si="2"/>
        <v>-3.3</v>
      </c>
      <c r="AL53" s="311">
        <f t="shared" si="2"/>
        <v>4.2</v>
      </c>
    </row>
    <row r="54" spans="1:38">
      <c r="A54" s="239">
        <v>501</v>
      </c>
      <c r="B54" s="238" t="s">
        <v>245</v>
      </c>
      <c r="C54" s="235">
        <v>55415</v>
      </c>
      <c r="D54" s="235">
        <v>86845</v>
      </c>
      <c r="E54" s="235">
        <v>60781</v>
      </c>
      <c r="F54" s="235">
        <v>65899</v>
      </c>
      <c r="G54" s="235">
        <v>67754</v>
      </c>
      <c r="H54" s="235">
        <v>68075</v>
      </c>
      <c r="I54" s="235">
        <v>75833</v>
      </c>
      <c r="J54" s="235">
        <v>72097</v>
      </c>
      <c r="K54" s="235">
        <v>71285</v>
      </c>
      <c r="L54" s="235">
        <v>69843</v>
      </c>
      <c r="M54" s="235">
        <v>67062</v>
      </c>
      <c r="N54" s="376">
        <v>69131</v>
      </c>
      <c r="O54" s="376">
        <v>71871</v>
      </c>
      <c r="P54" s="376">
        <v>69449</v>
      </c>
      <c r="Q54" s="376">
        <v>69088</v>
      </c>
      <c r="R54" s="376">
        <v>63109</v>
      </c>
      <c r="S54" s="377">
        <v>62596</v>
      </c>
      <c r="T54" s="377">
        <v>60249</v>
      </c>
      <c r="U54" s="377">
        <v>58441</v>
      </c>
      <c r="V54" s="377">
        <v>57094</v>
      </c>
      <c r="W54" s="377">
        <v>58392</v>
      </c>
      <c r="X54" s="377">
        <v>55749</v>
      </c>
      <c r="Y54" s="377">
        <v>54151</v>
      </c>
      <c r="Z54" s="377">
        <v>54028</v>
      </c>
      <c r="AA54" s="377">
        <v>54177</v>
      </c>
      <c r="AB54" s="377">
        <v>54209</v>
      </c>
      <c r="AC54" s="377">
        <v>53707</v>
      </c>
      <c r="AD54" s="377">
        <v>54883</v>
      </c>
      <c r="AE54" s="377">
        <v>53349</v>
      </c>
      <c r="AF54" s="377">
        <v>54661</v>
      </c>
      <c r="AG54" s="377">
        <v>52598</v>
      </c>
      <c r="AH54" s="377">
        <v>54460</v>
      </c>
      <c r="AI54" s="311">
        <f t="shared" si="2"/>
        <v>-2.8</v>
      </c>
      <c r="AJ54" s="311">
        <f t="shared" si="2"/>
        <v>2.5</v>
      </c>
      <c r="AK54" s="311">
        <f t="shared" si="2"/>
        <v>-3.8</v>
      </c>
      <c r="AL54" s="311">
        <f t="shared" si="2"/>
        <v>3.5</v>
      </c>
    </row>
    <row r="55" spans="1:38">
      <c r="A55" s="239">
        <v>7</v>
      </c>
      <c r="B55" s="242" t="s">
        <v>32</v>
      </c>
      <c r="C55" s="235">
        <v>544201</v>
      </c>
      <c r="D55" s="235">
        <v>575930</v>
      </c>
      <c r="E55" s="235">
        <v>599262</v>
      </c>
      <c r="F55" s="235">
        <v>640142</v>
      </c>
      <c r="G55" s="235">
        <v>623559</v>
      </c>
      <c r="H55" s="235">
        <v>655625</v>
      </c>
      <c r="I55" s="235">
        <v>691925</v>
      </c>
      <c r="J55" s="235">
        <v>710593</v>
      </c>
      <c r="K55" s="235">
        <v>705992</v>
      </c>
      <c r="L55" s="235">
        <v>697265</v>
      </c>
      <c r="M55" s="235">
        <v>696485</v>
      </c>
      <c r="N55" s="376">
        <v>698553</v>
      </c>
      <c r="O55" s="376">
        <v>717542</v>
      </c>
      <c r="P55" s="376">
        <v>681602</v>
      </c>
      <c r="Q55" s="376">
        <v>680158</v>
      </c>
      <c r="R55" s="376">
        <v>660508</v>
      </c>
      <c r="S55" s="377">
        <v>648523</v>
      </c>
      <c r="T55" s="377">
        <v>641198</v>
      </c>
      <c r="U55" s="377">
        <v>601861</v>
      </c>
      <c r="V55" s="377">
        <v>573719</v>
      </c>
      <c r="W55" s="377">
        <v>569820</v>
      </c>
      <c r="X55" s="377">
        <v>564808</v>
      </c>
      <c r="Y55" s="377">
        <v>573723</v>
      </c>
      <c r="Z55" s="377">
        <v>587758</v>
      </c>
      <c r="AA55" s="377">
        <v>605189</v>
      </c>
      <c r="AB55" s="377">
        <v>628931</v>
      </c>
      <c r="AC55" s="377">
        <v>622705</v>
      </c>
      <c r="AD55" s="377">
        <v>642492</v>
      </c>
      <c r="AE55" s="377">
        <v>635864</v>
      </c>
      <c r="AF55" s="377">
        <v>641354</v>
      </c>
      <c r="AG55" s="377">
        <v>618862</v>
      </c>
      <c r="AH55" s="377">
        <v>634759</v>
      </c>
      <c r="AI55" s="311">
        <f t="shared" si="2"/>
        <v>-1</v>
      </c>
      <c r="AJ55" s="311">
        <f t="shared" si="2"/>
        <v>0.9</v>
      </c>
      <c r="AK55" s="311">
        <f t="shared" si="2"/>
        <v>-3.5</v>
      </c>
      <c r="AL55" s="311">
        <f t="shared" si="2"/>
        <v>2.6</v>
      </c>
    </row>
    <row r="56" spans="1:38">
      <c r="A56" s="239">
        <v>209</v>
      </c>
      <c r="B56" s="238" t="s">
        <v>246</v>
      </c>
      <c r="C56" s="235">
        <v>259989</v>
      </c>
      <c r="D56" s="235">
        <v>272106</v>
      </c>
      <c r="E56" s="235">
        <v>283437</v>
      </c>
      <c r="F56" s="235">
        <v>303960</v>
      </c>
      <c r="G56" s="235">
        <v>293303</v>
      </c>
      <c r="H56" s="235">
        <v>311200</v>
      </c>
      <c r="I56" s="235">
        <v>324117</v>
      </c>
      <c r="J56" s="235">
        <v>331414</v>
      </c>
      <c r="K56" s="235">
        <v>331052</v>
      </c>
      <c r="L56" s="235">
        <v>327034</v>
      </c>
      <c r="M56" s="235">
        <v>326645</v>
      </c>
      <c r="N56" s="376">
        <v>329940</v>
      </c>
      <c r="O56" s="376">
        <v>348871</v>
      </c>
      <c r="P56" s="376">
        <v>330184</v>
      </c>
      <c r="Q56" s="376">
        <v>331425</v>
      </c>
      <c r="R56" s="376">
        <v>322138</v>
      </c>
      <c r="S56" s="377">
        <v>315496</v>
      </c>
      <c r="T56" s="377">
        <v>310421</v>
      </c>
      <c r="U56" s="377">
        <v>293812</v>
      </c>
      <c r="V56" s="377">
        <v>283471</v>
      </c>
      <c r="W56" s="377">
        <v>280393</v>
      </c>
      <c r="X56" s="377">
        <v>275047</v>
      </c>
      <c r="Y56" s="377">
        <v>280811</v>
      </c>
      <c r="Z56" s="377">
        <v>287936</v>
      </c>
      <c r="AA56" s="377">
        <v>286762</v>
      </c>
      <c r="AB56" s="377">
        <v>296325</v>
      </c>
      <c r="AC56" s="377">
        <v>292345</v>
      </c>
      <c r="AD56" s="377">
        <v>296060</v>
      </c>
      <c r="AE56" s="377">
        <v>292733</v>
      </c>
      <c r="AF56" s="377">
        <v>302389</v>
      </c>
      <c r="AG56" s="377">
        <v>289338</v>
      </c>
      <c r="AH56" s="377">
        <v>302154</v>
      </c>
      <c r="AI56" s="311">
        <f t="shared" si="2"/>
        <v>-1.1000000000000001</v>
      </c>
      <c r="AJ56" s="311">
        <f t="shared" si="2"/>
        <v>3.3</v>
      </c>
      <c r="AK56" s="311">
        <f t="shared" si="2"/>
        <v>-4.3</v>
      </c>
      <c r="AL56" s="311">
        <f t="shared" si="2"/>
        <v>4.4000000000000004</v>
      </c>
    </row>
    <row r="57" spans="1:38">
      <c r="A57" s="239">
        <v>222</v>
      </c>
      <c r="B57" s="238" t="s">
        <v>247</v>
      </c>
      <c r="C57" s="235">
        <v>81400</v>
      </c>
      <c r="D57" s="235">
        <v>89279</v>
      </c>
      <c r="E57" s="235">
        <v>91924</v>
      </c>
      <c r="F57" s="235">
        <v>93543</v>
      </c>
      <c r="G57" s="235">
        <v>94636</v>
      </c>
      <c r="H57" s="235">
        <v>98302</v>
      </c>
      <c r="I57" s="235">
        <v>107179</v>
      </c>
      <c r="J57" s="235">
        <v>111626</v>
      </c>
      <c r="K57" s="235">
        <v>109625</v>
      </c>
      <c r="L57" s="235">
        <v>108273</v>
      </c>
      <c r="M57" s="235">
        <v>105251</v>
      </c>
      <c r="N57" s="376">
        <v>100690</v>
      </c>
      <c r="O57" s="376">
        <v>109644</v>
      </c>
      <c r="P57" s="376">
        <v>97635</v>
      </c>
      <c r="Q57" s="376">
        <v>95774</v>
      </c>
      <c r="R57" s="376">
        <v>95005</v>
      </c>
      <c r="S57" s="377">
        <v>93235</v>
      </c>
      <c r="T57" s="377">
        <v>88404</v>
      </c>
      <c r="U57" s="377">
        <v>82242</v>
      </c>
      <c r="V57" s="377">
        <v>70712</v>
      </c>
      <c r="W57" s="377">
        <v>74346</v>
      </c>
      <c r="X57" s="377">
        <v>80092</v>
      </c>
      <c r="Y57" s="377">
        <v>82518</v>
      </c>
      <c r="Z57" s="377">
        <v>81741</v>
      </c>
      <c r="AA57" s="377">
        <v>82634</v>
      </c>
      <c r="AB57" s="377">
        <v>78980</v>
      </c>
      <c r="AC57" s="377">
        <v>78322</v>
      </c>
      <c r="AD57" s="377">
        <v>82783</v>
      </c>
      <c r="AE57" s="377">
        <v>83083</v>
      </c>
      <c r="AF57" s="377">
        <v>80755</v>
      </c>
      <c r="AG57" s="377">
        <v>77789</v>
      </c>
      <c r="AH57" s="377">
        <v>80587</v>
      </c>
      <c r="AI57" s="311">
        <f t="shared" si="2"/>
        <v>0.4</v>
      </c>
      <c r="AJ57" s="311">
        <f t="shared" si="2"/>
        <v>-2.8</v>
      </c>
      <c r="AK57" s="311">
        <f t="shared" si="2"/>
        <v>-3.7</v>
      </c>
      <c r="AL57" s="311">
        <f t="shared" si="2"/>
        <v>3.6</v>
      </c>
    </row>
    <row r="58" spans="1:38">
      <c r="A58" s="239">
        <v>225</v>
      </c>
      <c r="B58" s="238" t="s">
        <v>248</v>
      </c>
      <c r="C58" s="235">
        <v>102311</v>
      </c>
      <c r="D58" s="235">
        <v>109942</v>
      </c>
      <c r="E58" s="235">
        <v>112983</v>
      </c>
      <c r="F58" s="235">
        <v>120207</v>
      </c>
      <c r="G58" s="235">
        <v>121780</v>
      </c>
      <c r="H58" s="235">
        <v>130308</v>
      </c>
      <c r="I58" s="235">
        <v>141703</v>
      </c>
      <c r="J58" s="235">
        <v>146201</v>
      </c>
      <c r="K58" s="235">
        <v>142054</v>
      </c>
      <c r="L58" s="235">
        <v>141426</v>
      </c>
      <c r="M58" s="235">
        <v>144116</v>
      </c>
      <c r="N58" s="376">
        <v>147436</v>
      </c>
      <c r="O58" s="376">
        <v>140207</v>
      </c>
      <c r="P58" s="376">
        <v>137225</v>
      </c>
      <c r="Q58" s="376">
        <v>136452</v>
      </c>
      <c r="R58" s="376">
        <v>128912</v>
      </c>
      <c r="S58" s="377">
        <v>126085</v>
      </c>
      <c r="T58" s="377">
        <v>131992</v>
      </c>
      <c r="U58" s="377">
        <v>123972</v>
      </c>
      <c r="V58" s="377">
        <v>121863</v>
      </c>
      <c r="W58" s="377">
        <v>122571</v>
      </c>
      <c r="X58" s="377">
        <v>120481</v>
      </c>
      <c r="Y58" s="377">
        <v>120004</v>
      </c>
      <c r="Z58" s="377">
        <v>126310</v>
      </c>
      <c r="AA58" s="377">
        <v>141232</v>
      </c>
      <c r="AB58" s="377">
        <v>151389</v>
      </c>
      <c r="AC58" s="377">
        <v>158973</v>
      </c>
      <c r="AD58" s="377">
        <v>163068</v>
      </c>
      <c r="AE58" s="377">
        <v>161027</v>
      </c>
      <c r="AF58" s="377">
        <v>162279</v>
      </c>
      <c r="AG58" s="377">
        <v>157842</v>
      </c>
      <c r="AH58" s="377">
        <v>155894</v>
      </c>
      <c r="AI58" s="311">
        <f t="shared" si="2"/>
        <v>-1.3</v>
      </c>
      <c r="AJ58" s="311">
        <f t="shared" si="2"/>
        <v>0.8</v>
      </c>
      <c r="AK58" s="311">
        <f t="shared" si="2"/>
        <v>-2.7</v>
      </c>
      <c r="AL58" s="311">
        <f t="shared" si="2"/>
        <v>-1.2</v>
      </c>
    </row>
    <row r="59" spans="1:38">
      <c r="A59" s="239">
        <v>585</v>
      </c>
      <c r="B59" s="238" t="s">
        <v>249</v>
      </c>
      <c r="C59" s="235">
        <v>58468</v>
      </c>
      <c r="D59" s="235">
        <v>61246</v>
      </c>
      <c r="E59" s="235">
        <v>64399</v>
      </c>
      <c r="F59" s="235">
        <v>70313</v>
      </c>
      <c r="G59" s="235">
        <v>64708</v>
      </c>
      <c r="H59" s="235">
        <v>68219</v>
      </c>
      <c r="I59" s="235">
        <v>69671</v>
      </c>
      <c r="J59" s="235">
        <v>70598</v>
      </c>
      <c r="K59" s="235">
        <v>70578</v>
      </c>
      <c r="L59" s="235">
        <v>71357</v>
      </c>
      <c r="M59" s="235">
        <v>69867</v>
      </c>
      <c r="N59" s="376">
        <v>69892</v>
      </c>
      <c r="O59" s="376">
        <v>68671</v>
      </c>
      <c r="P59" s="376">
        <v>66655</v>
      </c>
      <c r="Q59" s="376">
        <v>66762</v>
      </c>
      <c r="R59" s="376">
        <v>66512</v>
      </c>
      <c r="S59" s="377">
        <v>63046</v>
      </c>
      <c r="T59" s="377">
        <v>61496</v>
      </c>
      <c r="U59" s="377">
        <v>56961</v>
      </c>
      <c r="V59" s="377">
        <v>54495</v>
      </c>
      <c r="W59" s="377">
        <v>51412</v>
      </c>
      <c r="X59" s="377">
        <v>49969</v>
      </c>
      <c r="Y59" s="377">
        <v>51178</v>
      </c>
      <c r="Z59" s="377">
        <v>50541</v>
      </c>
      <c r="AA59" s="377">
        <v>51732</v>
      </c>
      <c r="AB59" s="377">
        <v>50908</v>
      </c>
      <c r="AC59" s="377">
        <v>51199</v>
      </c>
      <c r="AD59" s="377">
        <v>55105</v>
      </c>
      <c r="AE59" s="377">
        <v>53855</v>
      </c>
      <c r="AF59" s="377">
        <v>54642</v>
      </c>
      <c r="AG59" s="377">
        <v>53264</v>
      </c>
      <c r="AH59" s="377">
        <v>54478</v>
      </c>
      <c r="AI59" s="311">
        <f t="shared" si="2"/>
        <v>-2.2999999999999998</v>
      </c>
      <c r="AJ59" s="311">
        <f t="shared" si="2"/>
        <v>1.5</v>
      </c>
      <c r="AK59" s="311">
        <f t="shared" si="2"/>
        <v>-2.5</v>
      </c>
      <c r="AL59" s="311">
        <f t="shared" si="2"/>
        <v>2.2999999999999998</v>
      </c>
    </row>
    <row r="60" spans="1:38">
      <c r="A60" s="239">
        <v>586</v>
      </c>
      <c r="B60" s="238" t="s">
        <v>250</v>
      </c>
      <c r="C60" s="235">
        <v>42033</v>
      </c>
      <c r="D60" s="235">
        <v>43357</v>
      </c>
      <c r="E60" s="235">
        <v>46519</v>
      </c>
      <c r="F60" s="235">
        <v>52119</v>
      </c>
      <c r="G60" s="235">
        <v>49132</v>
      </c>
      <c r="H60" s="235">
        <v>47596</v>
      </c>
      <c r="I60" s="235">
        <v>49255</v>
      </c>
      <c r="J60" s="235">
        <v>50754</v>
      </c>
      <c r="K60" s="235">
        <v>52683</v>
      </c>
      <c r="L60" s="235">
        <v>49175</v>
      </c>
      <c r="M60" s="235">
        <v>50606</v>
      </c>
      <c r="N60" s="376">
        <v>50595</v>
      </c>
      <c r="O60" s="376">
        <v>50149</v>
      </c>
      <c r="P60" s="376">
        <v>49903</v>
      </c>
      <c r="Q60" s="376">
        <v>49745</v>
      </c>
      <c r="R60" s="376">
        <v>47941</v>
      </c>
      <c r="S60" s="377">
        <v>46646</v>
      </c>
      <c r="T60" s="377">
        <v>44915</v>
      </c>
      <c r="U60" s="377">
        <v>41149</v>
      </c>
      <c r="V60" s="377">
        <v>39627</v>
      </c>
      <c r="W60" s="377">
        <v>37571</v>
      </c>
      <c r="X60" s="377">
        <v>35723</v>
      </c>
      <c r="Y60" s="377">
        <v>35661</v>
      </c>
      <c r="Z60" s="377">
        <v>37591</v>
      </c>
      <c r="AA60" s="377">
        <v>39083</v>
      </c>
      <c r="AB60" s="377">
        <v>47436</v>
      </c>
      <c r="AC60" s="377">
        <v>38011</v>
      </c>
      <c r="AD60" s="377">
        <v>41499</v>
      </c>
      <c r="AE60" s="377">
        <v>41230</v>
      </c>
      <c r="AF60" s="377">
        <v>41289</v>
      </c>
      <c r="AG60" s="377">
        <v>40629</v>
      </c>
      <c r="AH60" s="377">
        <v>41646</v>
      </c>
      <c r="AI60" s="311">
        <f t="shared" si="2"/>
        <v>-0.6</v>
      </c>
      <c r="AJ60" s="311">
        <f t="shared" si="2"/>
        <v>0.1</v>
      </c>
      <c r="AK60" s="311">
        <f t="shared" si="2"/>
        <v>-1.6</v>
      </c>
      <c r="AL60" s="311">
        <f t="shared" si="2"/>
        <v>2.5</v>
      </c>
    </row>
    <row r="61" spans="1:38">
      <c r="A61" s="236">
        <v>8</v>
      </c>
      <c r="B61" s="243" t="s">
        <v>33</v>
      </c>
      <c r="C61" s="235">
        <v>310091</v>
      </c>
      <c r="D61" s="235">
        <v>336109</v>
      </c>
      <c r="E61" s="235">
        <v>356683</v>
      </c>
      <c r="F61" s="235">
        <v>372205</v>
      </c>
      <c r="G61" s="235">
        <v>391764</v>
      </c>
      <c r="H61" s="235">
        <v>411887</v>
      </c>
      <c r="I61" s="235">
        <v>415938</v>
      </c>
      <c r="J61" s="235">
        <v>389187</v>
      </c>
      <c r="K61" s="235">
        <v>386174</v>
      </c>
      <c r="L61" s="235">
        <v>364968</v>
      </c>
      <c r="M61" s="235">
        <v>379849</v>
      </c>
      <c r="N61" s="376">
        <v>417845</v>
      </c>
      <c r="O61" s="376">
        <v>423193</v>
      </c>
      <c r="P61" s="376">
        <v>412250</v>
      </c>
      <c r="Q61" s="376">
        <v>404197</v>
      </c>
      <c r="R61" s="376">
        <v>394029</v>
      </c>
      <c r="S61" s="377">
        <v>401229</v>
      </c>
      <c r="T61" s="377">
        <v>400982</v>
      </c>
      <c r="U61" s="377">
        <v>368472</v>
      </c>
      <c r="V61" s="377">
        <v>342738</v>
      </c>
      <c r="W61" s="377">
        <v>348490</v>
      </c>
      <c r="X61" s="377">
        <v>338764</v>
      </c>
      <c r="Y61" s="377">
        <v>278040</v>
      </c>
      <c r="Z61" s="377">
        <v>364324</v>
      </c>
      <c r="AA61" s="377">
        <v>360453</v>
      </c>
      <c r="AB61" s="377">
        <v>378755</v>
      </c>
      <c r="AC61" s="377">
        <v>382993</v>
      </c>
      <c r="AD61" s="377">
        <v>392052</v>
      </c>
      <c r="AE61" s="377">
        <v>382532</v>
      </c>
      <c r="AF61" s="377">
        <v>380982</v>
      </c>
      <c r="AG61" s="377">
        <v>367475</v>
      </c>
      <c r="AH61" s="377">
        <v>386206</v>
      </c>
      <c r="AI61" s="311">
        <f t="shared" si="2"/>
        <v>-2.4</v>
      </c>
      <c r="AJ61" s="311">
        <f t="shared" si="2"/>
        <v>-0.4</v>
      </c>
      <c r="AK61" s="311">
        <f t="shared" si="2"/>
        <v>-3.5</v>
      </c>
      <c r="AL61" s="311">
        <f t="shared" si="2"/>
        <v>5.0999999999999996</v>
      </c>
    </row>
    <row r="62" spans="1:38">
      <c r="A62" s="239">
        <v>221</v>
      </c>
      <c r="B62" s="238" t="s">
        <v>273</v>
      </c>
      <c r="C62" s="235">
        <v>107323</v>
      </c>
      <c r="D62" s="235">
        <v>118672</v>
      </c>
      <c r="E62" s="235">
        <v>135195</v>
      </c>
      <c r="F62" s="235">
        <v>147030</v>
      </c>
      <c r="G62" s="235">
        <v>163104</v>
      </c>
      <c r="H62" s="235">
        <v>173962</v>
      </c>
      <c r="I62" s="235">
        <v>180417</v>
      </c>
      <c r="J62" s="235">
        <v>156181</v>
      </c>
      <c r="K62" s="235">
        <v>149904</v>
      </c>
      <c r="L62" s="235">
        <v>138949</v>
      </c>
      <c r="M62" s="235">
        <v>143920</v>
      </c>
      <c r="N62" s="376">
        <v>163022</v>
      </c>
      <c r="O62" s="376">
        <v>164165</v>
      </c>
      <c r="P62" s="376">
        <v>161006</v>
      </c>
      <c r="Q62" s="376">
        <v>150154</v>
      </c>
      <c r="R62" s="376">
        <v>149947</v>
      </c>
      <c r="S62" s="377">
        <v>154422</v>
      </c>
      <c r="T62" s="377">
        <v>151689</v>
      </c>
      <c r="U62" s="377">
        <v>143772</v>
      </c>
      <c r="V62" s="377">
        <v>137044</v>
      </c>
      <c r="W62" s="377">
        <v>139935</v>
      </c>
      <c r="X62" s="377">
        <v>112822</v>
      </c>
      <c r="Y62" s="377">
        <v>51172</v>
      </c>
      <c r="Z62" s="377">
        <v>135932</v>
      </c>
      <c r="AA62" s="377">
        <v>134439</v>
      </c>
      <c r="AB62" s="377">
        <v>142502</v>
      </c>
      <c r="AC62" s="377">
        <v>147374</v>
      </c>
      <c r="AD62" s="377">
        <v>153483</v>
      </c>
      <c r="AE62" s="377">
        <v>152307</v>
      </c>
      <c r="AF62" s="377">
        <v>150511</v>
      </c>
      <c r="AG62" s="377">
        <v>145323</v>
      </c>
      <c r="AH62" s="377">
        <v>152412</v>
      </c>
      <c r="AI62" s="311">
        <f t="shared" si="2"/>
        <v>-0.8</v>
      </c>
      <c r="AJ62" s="311">
        <f t="shared" si="2"/>
        <v>-1.2</v>
      </c>
      <c r="AK62" s="311">
        <f t="shared" si="2"/>
        <v>-3.4</v>
      </c>
      <c r="AL62" s="311">
        <f t="shared" si="2"/>
        <v>4.9000000000000004</v>
      </c>
    </row>
    <row r="63" spans="1:38">
      <c r="A63" s="239">
        <v>223</v>
      </c>
      <c r="B63" s="238" t="s">
        <v>251</v>
      </c>
      <c r="C63" s="235">
        <v>202768</v>
      </c>
      <c r="D63" s="235">
        <v>217437</v>
      </c>
      <c r="E63" s="235">
        <v>221488</v>
      </c>
      <c r="F63" s="235">
        <v>225175</v>
      </c>
      <c r="G63" s="235">
        <v>228660</v>
      </c>
      <c r="H63" s="235">
        <v>237925</v>
      </c>
      <c r="I63" s="235">
        <v>235521</v>
      </c>
      <c r="J63" s="235">
        <v>233006</v>
      </c>
      <c r="K63" s="235">
        <v>236270</v>
      </c>
      <c r="L63" s="235">
        <v>226019</v>
      </c>
      <c r="M63" s="235">
        <v>235929</v>
      </c>
      <c r="N63" s="376">
        <v>254823</v>
      </c>
      <c r="O63" s="376">
        <v>259028</v>
      </c>
      <c r="P63" s="376">
        <v>251244</v>
      </c>
      <c r="Q63" s="376">
        <v>254043</v>
      </c>
      <c r="R63" s="376">
        <v>244082</v>
      </c>
      <c r="S63" s="377">
        <v>244323</v>
      </c>
      <c r="T63" s="377">
        <v>246811</v>
      </c>
      <c r="U63" s="377">
        <v>222419</v>
      </c>
      <c r="V63" s="377">
        <v>203572</v>
      </c>
      <c r="W63" s="377">
        <v>206397</v>
      </c>
      <c r="X63" s="377">
        <v>223845</v>
      </c>
      <c r="Y63" s="377">
        <v>225147</v>
      </c>
      <c r="Z63" s="377">
        <v>226136</v>
      </c>
      <c r="AA63" s="377">
        <v>223783</v>
      </c>
      <c r="AB63" s="377">
        <v>233908</v>
      </c>
      <c r="AC63" s="377">
        <v>233248</v>
      </c>
      <c r="AD63" s="377">
        <v>236142</v>
      </c>
      <c r="AE63" s="377">
        <v>227857</v>
      </c>
      <c r="AF63" s="377">
        <v>230471</v>
      </c>
      <c r="AG63" s="377">
        <v>222152</v>
      </c>
      <c r="AH63" s="377">
        <v>233794</v>
      </c>
      <c r="AI63" s="311">
        <f t="shared" si="2"/>
        <v>-3.5</v>
      </c>
      <c r="AJ63" s="311">
        <f t="shared" si="2"/>
        <v>1.1000000000000001</v>
      </c>
      <c r="AK63" s="311">
        <f t="shared" si="2"/>
        <v>-3.6</v>
      </c>
      <c r="AL63" s="311">
        <f t="shared" si="2"/>
        <v>5.2</v>
      </c>
    </row>
    <row r="64" spans="1:38">
      <c r="A64" s="236">
        <v>9</v>
      </c>
      <c r="B64" s="244" t="s">
        <v>34</v>
      </c>
      <c r="C64" s="235">
        <v>472830</v>
      </c>
      <c r="D64" s="235">
        <v>506270</v>
      </c>
      <c r="E64" s="235">
        <v>514980</v>
      </c>
      <c r="F64" s="235">
        <v>550722</v>
      </c>
      <c r="G64" s="235">
        <v>550688</v>
      </c>
      <c r="H64" s="235">
        <v>563191</v>
      </c>
      <c r="I64" s="235">
        <v>577520</v>
      </c>
      <c r="J64" s="235">
        <v>600422</v>
      </c>
      <c r="K64" s="235">
        <v>570957</v>
      </c>
      <c r="L64" s="235">
        <v>556381</v>
      </c>
      <c r="M64" s="235">
        <v>551268</v>
      </c>
      <c r="N64" s="376">
        <v>583193</v>
      </c>
      <c r="O64" s="376">
        <v>573697</v>
      </c>
      <c r="P64" s="376">
        <v>535946</v>
      </c>
      <c r="Q64" s="376">
        <v>527508</v>
      </c>
      <c r="R64" s="376">
        <v>510263</v>
      </c>
      <c r="S64" s="377">
        <v>508391</v>
      </c>
      <c r="T64" s="377">
        <v>490531</v>
      </c>
      <c r="U64" s="377">
        <v>466403</v>
      </c>
      <c r="V64" s="377">
        <v>447468</v>
      </c>
      <c r="W64" s="377">
        <v>452526</v>
      </c>
      <c r="X64" s="377">
        <v>430943</v>
      </c>
      <c r="Y64" s="377">
        <v>431283</v>
      </c>
      <c r="Z64" s="377">
        <v>433236</v>
      </c>
      <c r="AA64" s="377">
        <v>436036</v>
      </c>
      <c r="AB64" s="377">
        <v>447880</v>
      </c>
      <c r="AC64" s="377">
        <v>445545</v>
      </c>
      <c r="AD64" s="377">
        <v>447713</v>
      </c>
      <c r="AE64" s="377">
        <v>447830</v>
      </c>
      <c r="AF64" s="377">
        <v>460595</v>
      </c>
      <c r="AG64" s="377">
        <v>439271</v>
      </c>
      <c r="AH64" s="377">
        <v>454880</v>
      </c>
      <c r="AI64" s="311">
        <f t="shared" si="2"/>
        <v>0</v>
      </c>
      <c r="AJ64" s="311">
        <f t="shared" si="2"/>
        <v>2.9</v>
      </c>
      <c r="AK64" s="311">
        <f t="shared" si="2"/>
        <v>-4.5999999999999996</v>
      </c>
      <c r="AL64" s="311">
        <f t="shared" si="2"/>
        <v>3.6</v>
      </c>
    </row>
    <row r="65" spans="1:38">
      <c r="A65" s="236">
        <v>205</v>
      </c>
      <c r="B65" s="236" t="s">
        <v>252</v>
      </c>
      <c r="C65" s="235">
        <v>197724</v>
      </c>
      <c r="D65" s="235">
        <v>210337</v>
      </c>
      <c r="E65" s="235">
        <v>209474</v>
      </c>
      <c r="F65" s="235">
        <v>221947</v>
      </c>
      <c r="G65" s="235">
        <v>231080</v>
      </c>
      <c r="H65" s="235">
        <v>227613</v>
      </c>
      <c r="I65" s="235">
        <v>229647</v>
      </c>
      <c r="J65" s="235">
        <v>244126</v>
      </c>
      <c r="K65" s="235">
        <v>229993</v>
      </c>
      <c r="L65" s="235">
        <v>226322</v>
      </c>
      <c r="M65" s="235">
        <v>236860</v>
      </c>
      <c r="N65" s="376">
        <v>243050</v>
      </c>
      <c r="O65" s="376">
        <v>229016</v>
      </c>
      <c r="P65" s="376">
        <v>204304</v>
      </c>
      <c r="Q65" s="376">
        <v>204802</v>
      </c>
      <c r="R65" s="376">
        <v>203636</v>
      </c>
      <c r="S65" s="377">
        <v>201032</v>
      </c>
      <c r="T65" s="377">
        <v>188864</v>
      </c>
      <c r="U65" s="377">
        <v>174981</v>
      </c>
      <c r="V65" s="377">
        <v>172048</v>
      </c>
      <c r="W65" s="377">
        <v>172736</v>
      </c>
      <c r="X65" s="377">
        <v>158334</v>
      </c>
      <c r="Y65" s="377">
        <v>157280</v>
      </c>
      <c r="Z65" s="377">
        <v>157922</v>
      </c>
      <c r="AA65" s="377">
        <v>158504</v>
      </c>
      <c r="AB65" s="377">
        <v>167923</v>
      </c>
      <c r="AC65" s="377">
        <v>155440</v>
      </c>
      <c r="AD65" s="377">
        <v>155081</v>
      </c>
      <c r="AE65" s="377">
        <v>154143</v>
      </c>
      <c r="AF65" s="377">
        <v>161272</v>
      </c>
      <c r="AG65" s="377">
        <v>152493</v>
      </c>
      <c r="AH65" s="377">
        <v>157379</v>
      </c>
      <c r="AI65" s="311">
        <f t="shared" si="2"/>
        <v>-0.6</v>
      </c>
      <c r="AJ65" s="311">
        <f t="shared" si="2"/>
        <v>4.5999999999999996</v>
      </c>
      <c r="AK65" s="311">
        <f t="shared" si="2"/>
        <v>-5.4</v>
      </c>
      <c r="AL65" s="311">
        <f t="shared" si="2"/>
        <v>3.2</v>
      </c>
    </row>
    <row r="66" spans="1:38">
      <c r="A66" s="239">
        <v>224</v>
      </c>
      <c r="B66" s="238" t="s">
        <v>253</v>
      </c>
      <c r="C66" s="235">
        <v>150359</v>
      </c>
      <c r="D66" s="235">
        <v>160491</v>
      </c>
      <c r="E66" s="235">
        <v>165528</v>
      </c>
      <c r="F66" s="235">
        <v>183043</v>
      </c>
      <c r="G66" s="235">
        <v>179942</v>
      </c>
      <c r="H66" s="235">
        <v>176643</v>
      </c>
      <c r="I66" s="235">
        <v>185287</v>
      </c>
      <c r="J66" s="235">
        <v>182209</v>
      </c>
      <c r="K66" s="235">
        <v>181377</v>
      </c>
      <c r="L66" s="235">
        <v>167057</v>
      </c>
      <c r="M66" s="235">
        <v>169671</v>
      </c>
      <c r="N66" s="376">
        <v>180125</v>
      </c>
      <c r="O66" s="376">
        <v>185384</v>
      </c>
      <c r="P66" s="376">
        <v>181017</v>
      </c>
      <c r="Q66" s="376">
        <v>173609</v>
      </c>
      <c r="R66" s="376">
        <v>165448</v>
      </c>
      <c r="S66" s="377">
        <v>161319</v>
      </c>
      <c r="T66" s="377">
        <v>156213</v>
      </c>
      <c r="U66" s="377">
        <v>152064</v>
      </c>
      <c r="V66" s="377">
        <v>143257</v>
      </c>
      <c r="W66" s="377">
        <v>149014</v>
      </c>
      <c r="X66" s="377">
        <v>145432</v>
      </c>
      <c r="Y66" s="377">
        <v>140801</v>
      </c>
      <c r="Z66" s="377">
        <v>143496</v>
      </c>
      <c r="AA66" s="377">
        <v>144543</v>
      </c>
      <c r="AB66" s="377">
        <v>150249</v>
      </c>
      <c r="AC66" s="377">
        <v>149789</v>
      </c>
      <c r="AD66" s="377">
        <v>152266</v>
      </c>
      <c r="AE66" s="377">
        <v>153880</v>
      </c>
      <c r="AF66" s="377">
        <v>156443</v>
      </c>
      <c r="AG66" s="377">
        <v>149587</v>
      </c>
      <c r="AH66" s="377">
        <v>155977</v>
      </c>
      <c r="AI66" s="311">
        <f t="shared" si="2"/>
        <v>1.1000000000000001</v>
      </c>
      <c r="AJ66" s="311">
        <f t="shared" si="2"/>
        <v>1.7</v>
      </c>
      <c r="AK66" s="311">
        <f t="shared" si="2"/>
        <v>-4.4000000000000004</v>
      </c>
      <c r="AL66" s="311">
        <f t="shared" si="2"/>
        <v>4.3</v>
      </c>
    </row>
    <row r="67" spans="1:38">
      <c r="A67" s="245">
        <v>226</v>
      </c>
      <c r="B67" s="246" t="s">
        <v>254</v>
      </c>
      <c r="C67" s="247">
        <v>124747</v>
      </c>
      <c r="D67" s="247">
        <v>135442</v>
      </c>
      <c r="E67" s="247">
        <v>139978</v>
      </c>
      <c r="F67" s="247">
        <v>145732</v>
      </c>
      <c r="G67" s="247">
        <v>139666</v>
      </c>
      <c r="H67" s="247">
        <v>158935</v>
      </c>
      <c r="I67" s="247">
        <v>162586</v>
      </c>
      <c r="J67" s="247">
        <v>174087</v>
      </c>
      <c r="K67" s="247">
        <v>159587</v>
      </c>
      <c r="L67" s="247">
        <v>163002</v>
      </c>
      <c r="M67" s="247">
        <v>144737</v>
      </c>
      <c r="N67" s="380">
        <v>160018</v>
      </c>
      <c r="O67" s="380">
        <v>159297</v>
      </c>
      <c r="P67" s="380">
        <v>150625</v>
      </c>
      <c r="Q67" s="380">
        <v>149097</v>
      </c>
      <c r="R67" s="380">
        <v>141179</v>
      </c>
      <c r="S67" s="381">
        <v>142893</v>
      </c>
      <c r="T67" s="381">
        <v>142418</v>
      </c>
      <c r="U67" s="381">
        <v>136471</v>
      </c>
      <c r="V67" s="381">
        <v>129393</v>
      </c>
      <c r="W67" s="381">
        <v>127975</v>
      </c>
      <c r="X67" s="381">
        <v>124509</v>
      </c>
      <c r="Y67" s="381">
        <v>130532</v>
      </c>
      <c r="Z67" s="381">
        <v>129136</v>
      </c>
      <c r="AA67" s="381">
        <v>130290</v>
      </c>
      <c r="AB67" s="381">
        <v>126935</v>
      </c>
      <c r="AC67" s="381">
        <v>137558</v>
      </c>
      <c r="AD67" s="381">
        <v>137595</v>
      </c>
      <c r="AE67" s="381">
        <v>137034</v>
      </c>
      <c r="AF67" s="381">
        <v>142880</v>
      </c>
      <c r="AG67" s="381">
        <v>137191</v>
      </c>
      <c r="AH67" s="381">
        <v>141524</v>
      </c>
      <c r="AI67" s="312">
        <f t="shared" si="2"/>
        <v>-0.4</v>
      </c>
      <c r="AJ67" s="312">
        <f t="shared" si="2"/>
        <v>4.3</v>
      </c>
      <c r="AK67" s="312">
        <f t="shared" si="2"/>
        <v>-4</v>
      </c>
      <c r="AL67" s="312">
        <f t="shared" si="2"/>
        <v>3.2</v>
      </c>
    </row>
    <row r="68" spans="1:38">
      <c r="A68" s="69" t="s">
        <v>255</v>
      </c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2"/>
      <c r="AD68" s="382"/>
      <c r="AE68" s="382"/>
      <c r="AF68" s="382"/>
      <c r="AG68" s="382"/>
      <c r="AH68" s="377" t="s">
        <v>262</v>
      </c>
    </row>
    <row r="69" spans="1:38">
      <c r="B69" s="69" t="s">
        <v>256</v>
      </c>
      <c r="N69" s="382">
        <f>N18+SUM(N20:N22)+SUM(N24:N26)+N30+N37+SUM(N65:N67)</f>
        <v>12658954</v>
      </c>
      <c r="O69" s="382">
        <f t="shared" ref="O69:AE69" si="11">O18+SUM(O20:O22)+SUM(O24:O26)+O30+O37+SUM(O65:O67)</f>
        <v>12338622</v>
      </c>
      <c r="P69" s="382">
        <f t="shared" si="11"/>
        <v>12252125</v>
      </c>
      <c r="Q69" s="382">
        <f t="shared" si="11"/>
        <v>12381028</v>
      </c>
      <c r="R69" s="382">
        <f t="shared" si="11"/>
        <v>12411087</v>
      </c>
      <c r="S69" s="382">
        <f t="shared" si="11"/>
        <v>12847521.378402021</v>
      </c>
      <c r="T69" s="382">
        <f t="shared" si="11"/>
        <v>12857966.316831104</v>
      </c>
      <c r="U69" s="382">
        <f t="shared" si="11"/>
        <v>12446327.205991969</v>
      </c>
      <c r="V69" s="382">
        <f t="shared" si="11"/>
        <v>11873444.111172631</v>
      </c>
      <c r="W69" s="382">
        <f t="shared" si="11"/>
        <v>12427816.789474234</v>
      </c>
      <c r="X69" s="382">
        <f t="shared" si="11"/>
        <v>12367879.95154839</v>
      </c>
      <c r="Y69" s="382">
        <f t="shared" si="11"/>
        <v>12455395.636758178</v>
      </c>
      <c r="Z69" s="382">
        <f t="shared" si="11"/>
        <v>12532921.736494951</v>
      </c>
      <c r="AA69" s="382">
        <f t="shared" si="11"/>
        <v>12911267.088862881</v>
      </c>
      <c r="AB69" s="382">
        <f t="shared" si="11"/>
        <v>13295065.308003828</v>
      </c>
      <c r="AC69" s="382">
        <f t="shared" si="11"/>
        <v>13244841</v>
      </c>
      <c r="AD69" s="382">
        <f t="shared" si="11"/>
        <v>13445648</v>
      </c>
      <c r="AE69" s="382">
        <f t="shared" si="11"/>
        <v>13383647.150756441</v>
      </c>
      <c r="AF69" s="382">
        <f>AF18+SUM(AF20:AF22)+SUM(AF24:AF26)+AF30+AF37+SUM(AF65:AF67)</f>
        <v>13764672.691040866</v>
      </c>
      <c r="AG69" s="382">
        <f>AG18+SUM(AG20:AG22)+SUM(AG24:AG26)+AG30+AG37+SUM(AG65:AG67)</f>
        <v>13188529.918758169</v>
      </c>
      <c r="AH69" s="382">
        <f>AH18+SUM(AH20:AH22)+SUM(AH24:AH26)+AH30+AH37+SUM(AH65:AH67)</f>
        <v>13920889</v>
      </c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136"/>
  <sheetViews>
    <sheetView workbookViewId="0">
      <pane xSplit="13" ySplit="5" topLeftCell="S6" activePane="bottomRight" state="frozen"/>
      <selection pane="topRight" activeCell="N1" sqref="N1"/>
      <selection pane="bottomLeft" activeCell="A6" sqref="A6"/>
      <selection pane="bottomRight" activeCell="X10" sqref="X10"/>
    </sheetView>
  </sheetViews>
  <sheetFormatPr defaultColWidth="11" defaultRowHeight="13.5"/>
  <cols>
    <col min="1" max="1" width="4.875" style="66" customWidth="1"/>
    <col min="2" max="2" width="11.5" style="66" customWidth="1"/>
    <col min="3" max="18" width="0" style="66" hidden="1" customWidth="1"/>
    <col min="19" max="21" width="11" style="66"/>
    <col min="22" max="22" width="11.375" style="66" bestFit="1" customWidth="1"/>
    <col min="23" max="27" width="11" style="66"/>
    <col min="28" max="28" width="11.75" style="66" customWidth="1"/>
    <col min="29" max="34" width="10.625" style="66" customWidth="1"/>
    <col min="35" max="37" width="8.875" style="66" customWidth="1"/>
    <col min="38" max="16384" width="11" style="66"/>
  </cols>
  <sheetData>
    <row r="1" spans="1:37" ht="18.75">
      <c r="A1" s="228"/>
      <c r="B1" s="64" t="s">
        <v>257</v>
      </c>
      <c r="S1" s="66" t="s">
        <v>36</v>
      </c>
      <c r="U1" s="66" t="s">
        <v>262</v>
      </c>
      <c r="V1" s="66" t="s">
        <v>283</v>
      </c>
      <c r="W1" s="66" t="s">
        <v>262</v>
      </c>
      <c r="X1" s="229" t="s">
        <v>262</v>
      </c>
      <c r="Y1" s="67" t="s">
        <v>262</v>
      </c>
      <c r="Z1" s="66" t="s">
        <v>283</v>
      </c>
      <c r="AA1" s="66" t="s">
        <v>262</v>
      </c>
      <c r="AB1" s="66" t="s">
        <v>283</v>
      </c>
      <c r="AC1" s="66" t="s">
        <v>262</v>
      </c>
      <c r="AD1" s="66" t="s">
        <v>283</v>
      </c>
      <c r="AE1" s="371" t="s">
        <v>262</v>
      </c>
      <c r="AF1" s="66" t="s">
        <v>58</v>
      </c>
      <c r="AG1" s="66" t="s">
        <v>59</v>
      </c>
      <c r="AH1" s="66" t="s">
        <v>59</v>
      </c>
    </row>
    <row r="2" spans="1:37">
      <c r="A2" s="228"/>
      <c r="B2" s="64"/>
      <c r="N2" s="66">
        <v>19784388</v>
      </c>
      <c r="O2" s="66">
        <v>19144708</v>
      </c>
      <c r="P2" s="66">
        <v>19285155</v>
      </c>
      <c r="Q2" s="66">
        <v>19441327</v>
      </c>
      <c r="R2" s="66">
        <v>19901837</v>
      </c>
      <c r="AB2" s="327"/>
      <c r="AC2" s="327"/>
      <c r="AD2" s="327"/>
      <c r="AE2" s="67"/>
      <c r="AF2" s="67"/>
      <c r="AI2" s="230" t="s">
        <v>226</v>
      </c>
    </row>
    <row r="3" spans="1:37" ht="14.25" customHeight="1">
      <c r="A3" s="231"/>
      <c r="B3" s="328" t="s">
        <v>38</v>
      </c>
      <c r="C3" s="232">
        <v>1990</v>
      </c>
      <c r="D3" s="232">
        <v>1991</v>
      </c>
      <c r="E3" s="232">
        <v>1992</v>
      </c>
      <c r="F3" s="232">
        <v>1993</v>
      </c>
      <c r="G3" s="232">
        <v>1994</v>
      </c>
      <c r="H3" s="232">
        <v>1995</v>
      </c>
      <c r="I3" s="232">
        <v>1996</v>
      </c>
      <c r="J3" s="232">
        <v>1997</v>
      </c>
      <c r="K3" s="232">
        <v>1998</v>
      </c>
      <c r="L3" s="232">
        <v>1999</v>
      </c>
      <c r="M3" s="232">
        <v>2000</v>
      </c>
      <c r="N3" s="65">
        <v>2001</v>
      </c>
      <c r="O3" s="65">
        <v>2002</v>
      </c>
      <c r="P3" s="65">
        <v>2003</v>
      </c>
      <c r="Q3" s="65">
        <v>2004</v>
      </c>
      <c r="R3" s="65">
        <v>2005</v>
      </c>
      <c r="S3" s="65">
        <v>2006</v>
      </c>
      <c r="T3" s="65">
        <v>2007</v>
      </c>
      <c r="U3" s="65">
        <v>2008</v>
      </c>
      <c r="V3" s="263">
        <v>2009</v>
      </c>
      <c r="W3" s="263">
        <v>2010</v>
      </c>
      <c r="X3" s="263">
        <v>2011</v>
      </c>
      <c r="Y3" s="68">
        <v>2012</v>
      </c>
      <c r="Z3" s="68">
        <v>2013</v>
      </c>
      <c r="AA3" s="68">
        <v>2014</v>
      </c>
      <c r="AB3" s="68">
        <v>2015</v>
      </c>
      <c r="AC3" s="68">
        <v>2016</v>
      </c>
      <c r="AD3" s="364">
        <v>2017</v>
      </c>
      <c r="AE3" s="364">
        <v>2018</v>
      </c>
      <c r="AF3" s="365">
        <v>2019</v>
      </c>
      <c r="AG3" s="364">
        <v>2020</v>
      </c>
      <c r="AH3" s="364">
        <v>2021</v>
      </c>
      <c r="AI3" s="318"/>
      <c r="AJ3" s="319"/>
      <c r="AK3" s="318"/>
    </row>
    <row r="4" spans="1:37">
      <c r="A4" s="233"/>
      <c r="B4" s="233"/>
      <c r="C4" s="234" t="s">
        <v>227</v>
      </c>
      <c r="D4" s="234" t="s">
        <v>228</v>
      </c>
      <c r="E4" s="234" t="s">
        <v>229</v>
      </c>
      <c r="F4" s="234" t="s">
        <v>230</v>
      </c>
      <c r="G4" s="234" t="s">
        <v>231</v>
      </c>
      <c r="H4" s="234" t="s">
        <v>232</v>
      </c>
      <c r="I4" s="234" t="s">
        <v>233</v>
      </c>
      <c r="J4" s="234" t="s">
        <v>234</v>
      </c>
      <c r="K4" s="234" t="s">
        <v>235</v>
      </c>
      <c r="L4" s="234" t="s">
        <v>236</v>
      </c>
      <c r="M4" s="234" t="s">
        <v>39</v>
      </c>
      <c r="N4" s="320" t="s">
        <v>40</v>
      </c>
      <c r="O4" s="320" t="s">
        <v>41</v>
      </c>
      <c r="P4" s="320" t="s">
        <v>42</v>
      </c>
      <c r="Q4" s="320" t="s">
        <v>43</v>
      </c>
      <c r="R4" s="320" t="s">
        <v>44</v>
      </c>
      <c r="S4" s="320" t="s">
        <v>45</v>
      </c>
      <c r="T4" s="320" t="s">
        <v>46</v>
      </c>
      <c r="U4" s="69" t="s">
        <v>47</v>
      </c>
      <c r="V4" s="321" t="s">
        <v>48</v>
      </c>
      <c r="W4" s="321" t="s">
        <v>49</v>
      </c>
      <c r="X4" s="321" t="s">
        <v>50</v>
      </c>
      <c r="Y4" s="70" t="s">
        <v>51</v>
      </c>
      <c r="Z4" s="70" t="s">
        <v>52</v>
      </c>
      <c r="AA4" s="70" t="s">
        <v>53</v>
      </c>
      <c r="AB4" s="70" t="s">
        <v>54</v>
      </c>
      <c r="AC4" s="70" t="s">
        <v>55</v>
      </c>
      <c r="AD4" s="235" t="s">
        <v>56</v>
      </c>
      <c r="AE4" s="235" t="s">
        <v>57</v>
      </c>
      <c r="AF4" s="366" t="s">
        <v>272</v>
      </c>
      <c r="AG4" s="235" t="s">
        <v>225</v>
      </c>
      <c r="AH4" s="235" t="s">
        <v>318</v>
      </c>
      <c r="AI4" s="323" t="s">
        <v>258</v>
      </c>
      <c r="AJ4" s="324" t="s">
        <v>259</v>
      </c>
      <c r="AK4" s="324" t="s">
        <v>260</v>
      </c>
    </row>
    <row r="5" spans="1:37">
      <c r="A5" s="233"/>
      <c r="B5" s="233" t="s">
        <v>109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30"/>
      <c r="O5" s="330"/>
      <c r="P5" s="330"/>
      <c r="Q5" s="330"/>
      <c r="R5" s="330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235"/>
      <c r="AH5" s="235"/>
      <c r="AI5" s="325"/>
      <c r="AJ5" s="326"/>
      <c r="AK5" s="325"/>
    </row>
    <row r="6" spans="1:37">
      <c r="A6" s="331"/>
      <c r="B6" s="332" t="s">
        <v>24</v>
      </c>
      <c r="C6" s="333">
        <v>19635795</v>
      </c>
      <c r="D6" s="333">
        <v>20001102</v>
      </c>
      <c r="E6" s="333">
        <v>20063722</v>
      </c>
      <c r="F6" s="333">
        <v>20395714</v>
      </c>
      <c r="G6" s="333">
        <v>19966793</v>
      </c>
      <c r="H6" s="333">
        <v>21228355</v>
      </c>
      <c r="I6" s="333">
        <v>21732657</v>
      </c>
      <c r="J6" s="333">
        <v>21193983</v>
      </c>
      <c r="K6" s="333">
        <v>20348388</v>
      </c>
      <c r="L6" s="333">
        <v>20023358</v>
      </c>
      <c r="M6" s="333">
        <v>20381209</v>
      </c>
      <c r="N6" s="69">
        <f>SUM(N7:N16)</f>
        <v>19784388</v>
      </c>
      <c r="O6" s="69">
        <f t="shared" ref="O6:AH6" si="0">SUM(O7:O16)</f>
        <v>19144708</v>
      </c>
      <c r="P6" s="69">
        <f t="shared" si="0"/>
        <v>19285155</v>
      </c>
      <c r="Q6" s="69">
        <f t="shared" si="0"/>
        <v>19441327</v>
      </c>
      <c r="R6" s="69">
        <f t="shared" si="0"/>
        <v>19901837</v>
      </c>
      <c r="S6" s="383">
        <f t="shared" si="0"/>
        <v>19782242.294825662</v>
      </c>
      <c r="T6" s="383">
        <f t="shared" si="0"/>
        <v>19889432.330781937</v>
      </c>
      <c r="U6" s="383">
        <f t="shared" si="0"/>
        <v>19545690.871568378</v>
      </c>
      <c r="V6" s="383">
        <f t="shared" si="0"/>
        <v>18198634.559316851</v>
      </c>
      <c r="W6" s="383">
        <f t="shared" si="0"/>
        <v>19374669.281888761</v>
      </c>
      <c r="X6" s="383">
        <f t="shared" si="0"/>
        <v>19401843.34138649</v>
      </c>
      <c r="Y6" s="383">
        <f t="shared" si="0"/>
        <v>19586754.252332043</v>
      </c>
      <c r="Z6" s="383">
        <f t="shared" si="0"/>
        <v>19885048.633353006</v>
      </c>
      <c r="AA6" s="384">
        <f t="shared" si="0"/>
        <v>19957695.406695016</v>
      </c>
      <c r="AB6" s="384">
        <f t="shared" si="0"/>
        <v>20187819.183975238</v>
      </c>
      <c r="AC6" s="384">
        <f t="shared" si="0"/>
        <v>20260598.70055842</v>
      </c>
      <c r="AD6" s="385">
        <f t="shared" si="0"/>
        <v>20703790.339684371</v>
      </c>
      <c r="AE6" s="385">
        <f t="shared" si="0"/>
        <v>20620092</v>
      </c>
      <c r="AF6" s="385">
        <f t="shared" si="0"/>
        <v>20625792</v>
      </c>
      <c r="AG6" s="385">
        <f t="shared" si="0"/>
        <v>19646752</v>
      </c>
      <c r="AH6" s="385">
        <f t="shared" si="0"/>
        <v>20595461</v>
      </c>
      <c r="AI6" s="311">
        <f>ROUND((AE6-AD6)/AD6*100,1)</f>
        <v>-0.4</v>
      </c>
      <c r="AJ6" s="311">
        <f>ROUND((AF6-AE6)/AE6*100,1)</f>
        <v>0</v>
      </c>
      <c r="AK6" s="311">
        <f>ROUND((AG6-AF6)/AF6*100,1)</f>
        <v>-4.7</v>
      </c>
    </row>
    <row r="7" spans="1:37">
      <c r="A7" s="238">
        <v>100</v>
      </c>
      <c r="B7" s="69" t="s">
        <v>25</v>
      </c>
      <c r="C7" s="235">
        <v>6351099</v>
      </c>
      <c r="D7" s="235">
        <v>6480473</v>
      </c>
      <c r="E7" s="235">
        <v>6588232</v>
      </c>
      <c r="F7" s="235">
        <v>6740215</v>
      </c>
      <c r="G7" s="235">
        <v>6556000</v>
      </c>
      <c r="H7" s="235">
        <v>6895187</v>
      </c>
      <c r="I7" s="235">
        <v>7126232</v>
      </c>
      <c r="J7" s="235">
        <v>6857399</v>
      </c>
      <c r="K7" s="235">
        <v>6666706</v>
      </c>
      <c r="L7" s="235">
        <v>6618114</v>
      </c>
      <c r="M7" s="235">
        <v>6699488</v>
      </c>
      <c r="N7" s="69">
        <f>N18</f>
        <v>6558112</v>
      </c>
      <c r="O7" s="69">
        <f t="shared" ref="O7:AH8" si="1">O18</f>
        <v>5902716</v>
      </c>
      <c r="P7" s="69">
        <f t="shared" si="1"/>
        <v>5981080</v>
      </c>
      <c r="Q7" s="69">
        <f t="shared" si="1"/>
        <v>6027118</v>
      </c>
      <c r="R7" s="69">
        <f t="shared" si="1"/>
        <v>6154327</v>
      </c>
      <c r="S7" s="383">
        <f t="shared" si="1"/>
        <v>6139695.2948256619</v>
      </c>
      <c r="T7" s="383">
        <f t="shared" si="1"/>
        <v>6205993.3307819366</v>
      </c>
      <c r="U7" s="383">
        <f t="shared" si="1"/>
        <v>6087034.8715683781</v>
      </c>
      <c r="V7" s="383">
        <f t="shared" si="1"/>
        <v>5951923.5593168512</v>
      </c>
      <c r="W7" s="383">
        <f t="shared" si="1"/>
        <v>6312592.2818887606</v>
      </c>
      <c r="X7" s="383">
        <f t="shared" si="1"/>
        <v>6378696.3413864896</v>
      </c>
      <c r="Y7" s="383">
        <f t="shared" si="1"/>
        <v>6389510.2523320429</v>
      </c>
      <c r="Z7" s="383">
        <f t="shared" si="1"/>
        <v>6389989.6333530061</v>
      </c>
      <c r="AA7" s="383">
        <f t="shared" si="1"/>
        <v>6478765.4066950157</v>
      </c>
      <c r="AB7" s="383">
        <f t="shared" si="1"/>
        <v>6572001.1839752384</v>
      </c>
      <c r="AC7" s="383">
        <f t="shared" si="1"/>
        <v>6506901.7005584203</v>
      </c>
      <c r="AD7" s="386">
        <f t="shared" si="1"/>
        <v>6632118.3396843709</v>
      </c>
      <c r="AE7" s="386">
        <f t="shared" si="1"/>
        <v>6646408</v>
      </c>
      <c r="AF7" s="386">
        <f t="shared" si="1"/>
        <v>6473366</v>
      </c>
      <c r="AG7" s="386">
        <f t="shared" si="1"/>
        <v>6210664</v>
      </c>
      <c r="AH7" s="386">
        <f t="shared" si="1"/>
        <v>6631307</v>
      </c>
      <c r="AI7" s="311">
        <f t="shared" ref="AI7:AK67" si="2">ROUND((AE7-AD7)/AD7*100,1)</f>
        <v>0.2</v>
      </c>
      <c r="AJ7" s="311">
        <f t="shared" si="2"/>
        <v>-2.6</v>
      </c>
      <c r="AK7" s="311">
        <f t="shared" si="2"/>
        <v>-4.0999999999999996</v>
      </c>
    </row>
    <row r="8" spans="1:37">
      <c r="A8" s="238" t="s">
        <v>301</v>
      </c>
      <c r="B8" s="69" t="s">
        <v>26</v>
      </c>
      <c r="C8" s="235">
        <v>3295493</v>
      </c>
      <c r="D8" s="235">
        <v>3244932</v>
      </c>
      <c r="E8" s="235">
        <v>3218925</v>
      </c>
      <c r="F8" s="235">
        <v>3179225</v>
      </c>
      <c r="G8" s="235">
        <v>3117638</v>
      </c>
      <c r="H8" s="235">
        <v>3407337</v>
      </c>
      <c r="I8" s="235">
        <v>3432588</v>
      </c>
      <c r="J8" s="235">
        <v>3244686</v>
      </c>
      <c r="K8" s="235">
        <v>2966663</v>
      </c>
      <c r="L8" s="235">
        <v>2830471</v>
      </c>
      <c r="M8" s="235">
        <v>2924190</v>
      </c>
      <c r="N8" s="69">
        <f>N19</f>
        <v>2889916</v>
      </c>
      <c r="O8" s="69">
        <f t="shared" si="1"/>
        <v>2822870</v>
      </c>
      <c r="P8" s="69">
        <f t="shared" si="1"/>
        <v>2845675</v>
      </c>
      <c r="Q8" s="69">
        <f t="shared" si="1"/>
        <v>2884172</v>
      </c>
      <c r="R8" s="69">
        <f t="shared" si="1"/>
        <v>2998222</v>
      </c>
      <c r="S8" s="383">
        <f t="shared" si="1"/>
        <v>3020915</v>
      </c>
      <c r="T8" s="383">
        <f t="shared" si="1"/>
        <v>3064883</v>
      </c>
      <c r="U8" s="383">
        <f t="shared" si="1"/>
        <v>2955902</v>
      </c>
      <c r="V8" s="383">
        <f t="shared" si="1"/>
        <v>2787946</v>
      </c>
      <c r="W8" s="383">
        <f t="shared" si="1"/>
        <v>3063418</v>
      </c>
      <c r="X8" s="383">
        <f t="shared" si="1"/>
        <v>3096920</v>
      </c>
      <c r="Y8" s="383">
        <f t="shared" si="1"/>
        <v>3061852</v>
      </c>
      <c r="Z8" s="383">
        <f t="shared" si="1"/>
        <v>3133813</v>
      </c>
      <c r="AA8" s="383">
        <f t="shared" si="1"/>
        <v>3124665</v>
      </c>
      <c r="AB8" s="383">
        <f t="shared" si="1"/>
        <v>3229164</v>
      </c>
      <c r="AC8" s="383">
        <f t="shared" si="1"/>
        <v>3247338</v>
      </c>
      <c r="AD8" s="386">
        <f t="shared" si="1"/>
        <v>3359215</v>
      </c>
      <c r="AE8" s="386">
        <f t="shared" si="1"/>
        <v>3306767</v>
      </c>
      <c r="AF8" s="386">
        <f t="shared" si="1"/>
        <v>3516439</v>
      </c>
      <c r="AG8" s="386">
        <f t="shared" si="1"/>
        <v>3329260</v>
      </c>
      <c r="AH8" s="386">
        <f t="shared" si="1"/>
        <v>3456697</v>
      </c>
      <c r="AI8" s="311">
        <f t="shared" si="2"/>
        <v>-1.6</v>
      </c>
      <c r="AJ8" s="311">
        <f t="shared" si="2"/>
        <v>6.3</v>
      </c>
      <c r="AK8" s="311">
        <f t="shared" si="2"/>
        <v>-5.3</v>
      </c>
    </row>
    <row r="9" spans="1:37">
      <c r="A9" s="238">
        <v>2</v>
      </c>
      <c r="B9" s="69" t="s">
        <v>27</v>
      </c>
      <c r="C9" s="235">
        <v>1662695</v>
      </c>
      <c r="D9" s="235">
        <v>1683738</v>
      </c>
      <c r="E9" s="235">
        <v>1689608</v>
      </c>
      <c r="F9" s="235">
        <v>1726523</v>
      </c>
      <c r="G9" s="235">
        <v>1640145</v>
      </c>
      <c r="H9" s="235">
        <v>1810672</v>
      </c>
      <c r="I9" s="235">
        <v>1840292</v>
      </c>
      <c r="J9" s="235">
        <v>1859389</v>
      </c>
      <c r="K9" s="235">
        <v>1815299</v>
      </c>
      <c r="L9" s="235">
        <v>1761879</v>
      </c>
      <c r="M9" s="235">
        <v>1797958</v>
      </c>
      <c r="N9" s="69">
        <f>N23</f>
        <v>1752987</v>
      </c>
      <c r="O9" s="69">
        <f t="shared" ref="O9:AH9" si="3">O23</f>
        <v>1712911</v>
      </c>
      <c r="P9" s="69">
        <f t="shared" si="3"/>
        <v>1749188</v>
      </c>
      <c r="Q9" s="69">
        <f t="shared" si="3"/>
        <v>1784065</v>
      </c>
      <c r="R9" s="69">
        <f t="shared" si="3"/>
        <v>1858810</v>
      </c>
      <c r="S9" s="383">
        <f t="shared" si="3"/>
        <v>1834989</v>
      </c>
      <c r="T9" s="383">
        <f t="shared" si="3"/>
        <v>1834907</v>
      </c>
      <c r="U9" s="383">
        <f t="shared" si="3"/>
        <v>1756243</v>
      </c>
      <c r="V9" s="383">
        <f t="shared" si="3"/>
        <v>1664436</v>
      </c>
      <c r="W9" s="383">
        <f t="shared" si="3"/>
        <v>1752729</v>
      </c>
      <c r="X9" s="383">
        <f t="shared" si="3"/>
        <v>1804801</v>
      </c>
      <c r="Y9" s="383">
        <f t="shared" si="3"/>
        <v>1860635</v>
      </c>
      <c r="Z9" s="383">
        <f t="shared" si="3"/>
        <v>1863921</v>
      </c>
      <c r="AA9" s="383">
        <f t="shared" si="3"/>
        <v>1842221</v>
      </c>
      <c r="AB9" s="383">
        <f t="shared" si="3"/>
        <v>1853060</v>
      </c>
      <c r="AC9" s="383">
        <f t="shared" si="3"/>
        <v>1941915</v>
      </c>
      <c r="AD9" s="386">
        <f t="shared" si="3"/>
        <v>1943966</v>
      </c>
      <c r="AE9" s="386">
        <f t="shared" si="3"/>
        <v>1954151</v>
      </c>
      <c r="AF9" s="386">
        <f t="shared" si="3"/>
        <v>2076565</v>
      </c>
      <c r="AG9" s="386">
        <f t="shared" si="3"/>
        <v>1983421</v>
      </c>
      <c r="AH9" s="386">
        <f t="shared" si="3"/>
        <v>2047109</v>
      </c>
      <c r="AI9" s="311">
        <f t="shared" si="2"/>
        <v>0.5</v>
      </c>
      <c r="AJ9" s="311">
        <f t="shared" si="2"/>
        <v>6.3</v>
      </c>
      <c r="AK9" s="311">
        <f t="shared" si="2"/>
        <v>-4.5</v>
      </c>
    </row>
    <row r="10" spans="1:37">
      <c r="A10" s="238">
        <v>3</v>
      </c>
      <c r="B10" s="69" t="s">
        <v>28</v>
      </c>
      <c r="C10" s="235">
        <v>2517320</v>
      </c>
      <c r="D10" s="235">
        <v>2587911</v>
      </c>
      <c r="E10" s="235">
        <v>2507298</v>
      </c>
      <c r="F10" s="235">
        <v>2526479</v>
      </c>
      <c r="G10" s="235">
        <v>2473573</v>
      </c>
      <c r="H10" s="235">
        <v>2668012</v>
      </c>
      <c r="I10" s="235">
        <v>2712525</v>
      </c>
      <c r="J10" s="235">
        <v>2700545</v>
      </c>
      <c r="K10" s="235">
        <v>2557105</v>
      </c>
      <c r="L10" s="235">
        <v>2531666</v>
      </c>
      <c r="M10" s="235">
        <v>2597590</v>
      </c>
      <c r="N10" s="69">
        <f>N29</f>
        <v>2429194</v>
      </c>
      <c r="O10" s="69">
        <f t="shared" ref="O10:AH10" si="4">O29</f>
        <v>2501954</v>
      </c>
      <c r="P10" s="69">
        <f t="shared" si="4"/>
        <v>2548675</v>
      </c>
      <c r="Q10" s="69">
        <f t="shared" si="4"/>
        <v>2570772</v>
      </c>
      <c r="R10" s="69">
        <f t="shared" si="4"/>
        <v>2654911</v>
      </c>
      <c r="S10" s="383">
        <f t="shared" si="4"/>
        <v>2721077</v>
      </c>
      <c r="T10" s="383">
        <f t="shared" si="4"/>
        <v>2770273</v>
      </c>
      <c r="U10" s="383">
        <f t="shared" si="4"/>
        <v>2794692</v>
      </c>
      <c r="V10" s="383">
        <f t="shared" si="4"/>
        <v>2364519</v>
      </c>
      <c r="W10" s="383">
        <f t="shared" si="4"/>
        <v>2510657</v>
      </c>
      <c r="X10" s="383">
        <f t="shared" si="4"/>
        <v>2447750</v>
      </c>
      <c r="Y10" s="383">
        <f t="shared" si="4"/>
        <v>2644434</v>
      </c>
      <c r="Z10" s="383">
        <f t="shared" si="4"/>
        <v>2656543</v>
      </c>
      <c r="AA10" s="383">
        <f t="shared" si="4"/>
        <v>2665387</v>
      </c>
      <c r="AB10" s="383">
        <f t="shared" si="4"/>
        <v>2669838</v>
      </c>
      <c r="AC10" s="383">
        <f t="shared" si="4"/>
        <v>2603872</v>
      </c>
      <c r="AD10" s="386">
        <f t="shared" si="4"/>
        <v>2629855</v>
      </c>
      <c r="AE10" s="386">
        <f t="shared" si="4"/>
        <v>2672676</v>
      </c>
      <c r="AF10" s="386">
        <f t="shared" si="4"/>
        <v>2680930</v>
      </c>
      <c r="AG10" s="386">
        <f t="shared" si="4"/>
        <v>2543741</v>
      </c>
      <c r="AH10" s="386">
        <f t="shared" si="4"/>
        <v>2638759</v>
      </c>
      <c r="AI10" s="311">
        <f t="shared" si="2"/>
        <v>1.6</v>
      </c>
      <c r="AJ10" s="311">
        <f t="shared" si="2"/>
        <v>0.3</v>
      </c>
      <c r="AK10" s="311">
        <f t="shared" si="2"/>
        <v>-5.0999999999999996</v>
      </c>
    </row>
    <row r="11" spans="1:37">
      <c r="A11" s="238">
        <v>4</v>
      </c>
      <c r="B11" s="69" t="s">
        <v>29</v>
      </c>
      <c r="C11" s="235">
        <v>994875</v>
      </c>
      <c r="D11" s="235">
        <v>1026170</v>
      </c>
      <c r="E11" s="235">
        <v>1011982</v>
      </c>
      <c r="F11" s="235">
        <v>1065241</v>
      </c>
      <c r="G11" s="235">
        <v>1067459</v>
      </c>
      <c r="H11" s="235">
        <v>1119763</v>
      </c>
      <c r="I11" s="235">
        <v>1169297</v>
      </c>
      <c r="J11" s="235">
        <v>1149380</v>
      </c>
      <c r="K11" s="235">
        <v>1114850</v>
      </c>
      <c r="L11" s="235">
        <v>1144873</v>
      </c>
      <c r="M11" s="235">
        <v>1154821</v>
      </c>
      <c r="N11" s="69">
        <f>N35</f>
        <v>1139753</v>
      </c>
      <c r="O11" s="69">
        <f t="shared" ref="O11:AH11" si="5">O35</f>
        <v>1129022</v>
      </c>
      <c r="P11" s="69">
        <f t="shared" si="5"/>
        <v>1135851</v>
      </c>
      <c r="Q11" s="69">
        <f t="shared" si="5"/>
        <v>1139462</v>
      </c>
      <c r="R11" s="69">
        <f t="shared" si="5"/>
        <v>1163868</v>
      </c>
      <c r="S11" s="383">
        <f t="shared" si="5"/>
        <v>1152792</v>
      </c>
      <c r="T11" s="383">
        <f t="shared" si="5"/>
        <v>1137623</v>
      </c>
      <c r="U11" s="383">
        <f t="shared" si="5"/>
        <v>1120601</v>
      </c>
      <c r="V11" s="383">
        <f t="shared" si="5"/>
        <v>1047122</v>
      </c>
      <c r="W11" s="383">
        <f t="shared" si="5"/>
        <v>1084303</v>
      </c>
      <c r="X11" s="383">
        <f t="shared" si="5"/>
        <v>1048695</v>
      </c>
      <c r="Y11" s="383">
        <f t="shared" si="5"/>
        <v>1056185</v>
      </c>
      <c r="Z11" s="383">
        <f t="shared" si="5"/>
        <v>1072408</v>
      </c>
      <c r="AA11" s="383">
        <f t="shared" si="5"/>
        <v>1058142</v>
      </c>
      <c r="AB11" s="383">
        <f t="shared" si="5"/>
        <v>1039225</v>
      </c>
      <c r="AC11" s="383">
        <f t="shared" si="5"/>
        <v>1084236</v>
      </c>
      <c r="AD11" s="386">
        <f t="shared" si="5"/>
        <v>1149577</v>
      </c>
      <c r="AE11" s="386">
        <f t="shared" si="5"/>
        <v>1117114</v>
      </c>
      <c r="AF11" s="386">
        <f t="shared" si="5"/>
        <v>1080710</v>
      </c>
      <c r="AG11" s="386">
        <f t="shared" si="5"/>
        <v>1018672</v>
      </c>
      <c r="AH11" s="386">
        <f t="shared" si="5"/>
        <v>1061380</v>
      </c>
      <c r="AI11" s="311">
        <f t="shared" si="2"/>
        <v>-2.8</v>
      </c>
      <c r="AJ11" s="311">
        <f t="shared" si="2"/>
        <v>-3.3</v>
      </c>
      <c r="AK11" s="311">
        <f t="shared" si="2"/>
        <v>-5.7</v>
      </c>
    </row>
    <row r="12" spans="1:37">
      <c r="A12" s="238">
        <v>5</v>
      </c>
      <c r="B12" s="69" t="s">
        <v>30</v>
      </c>
      <c r="C12" s="235">
        <v>2517328</v>
      </c>
      <c r="D12" s="235">
        <v>2586757</v>
      </c>
      <c r="E12" s="235">
        <v>2642134</v>
      </c>
      <c r="F12" s="235">
        <v>2615806</v>
      </c>
      <c r="G12" s="235">
        <v>2557534</v>
      </c>
      <c r="H12" s="235">
        <v>2633951</v>
      </c>
      <c r="I12" s="235">
        <v>2705805</v>
      </c>
      <c r="J12" s="235">
        <v>2659852</v>
      </c>
      <c r="K12" s="235">
        <v>2558071</v>
      </c>
      <c r="L12" s="235">
        <v>2463080</v>
      </c>
      <c r="M12" s="235">
        <v>2504580</v>
      </c>
      <c r="N12" s="69">
        <f>N42</f>
        <v>2427698</v>
      </c>
      <c r="O12" s="69">
        <f t="shared" ref="O12:AH12" si="6">O42</f>
        <v>2393277</v>
      </c>
      <c r="P12" s="69">
        <f t="shared" si="6"/>
        <v>2424962</v>
      </c>
      <c r="Q12" s="69">
        <f t="shared" si="6"/>
        <v>2469002</v>
      </c>
      <c r="R12" s="69">
        <f t="shared" si="6"/>
        <v>2518709</v>
      </c>
      <c r="S12" s="383">
        <f t="shared" si="6"/>
        <v>2474343</v>
      </c>
      <c r="T12" s="383">
        <f t="shared" si="6"/>
        <v>2459354</v>
      </c>
      <c r="U12" s="383">
        <f t="shared" si="6"/>
        <v>2538356</v>
      </c>
      <c r="V12" s="383">
        <f t="shared" si="6"/>
        <v>2211467</v>
      </c>
      <c r="W12" s="383">
        <f t="shared" si="6"/>
        <v>2400294</v>
      </c>
      <c r="X12" s="383">
        <f t="shared" si="6"/>
        <v>2384995</v>
      </c>
      <c r="Y12" s="383">
        <f t="shared" si="6"/>
        <v>2364820</v>
      </c>
      <c r="Z12" s="383">
        <f t="shared" si="6"/>
        <v>2469847</v>
      </c>
      <c r="AA12" s="383">
        <f t="shared" si="6"/>
        <v>2483712</v>
      </c>
      <c r="AB12" s="383">
        <f t="shared" si="6"/>
        <v>2480253</v>
      </c>
      <c r="AC12" s="383">
        <f t="shared" si="6"/>
        <v>2525502</v>
      </c>
      <c r="AD12" s="386">
        <f t="shared" si="6"/>
        <v>2552704</v>
      </c>
      <c r="AE12" s="386">
        <f t="shared" si="6"/>
        <v>2536466</v>
      </c>
      <c r="AF12" s="386">
        <f t="shared" si="6"/>
        <v>2413937</v>
      </c>
      <c r="AG12" s="386">
        <f t="shared" si="6"/>
        <v>2290085</v>
      </c>
      <c r="AH12" s="386">
        <f t="shared" si="6"/>
        <v>2405805</v>
      </c>
      <c r="AI12" s="311">
        <f t="shared" si="2"/>
        <v>-0.6</v>
      </c>
      <c r="AJ12" s="311">
        <f t="shared" si="2"/>
        <v>-4.8</v>
      </c>
      <c r="AK12" s="311">
        <f t="shared" si="2"/>
        <v>-5.0999999999999996</v>
      </c>
    </row>
    <row r="13" spans="1:37">
      <c r="A13" s="238">
        <v>6</v>
      </c>
      <c r="B13" s="69" t="s">
        <v>31</v>
      </c>
      <c r="C13" s="235">
        <v>891486</v>
      </c>
      <c r="D13" s="235">
        <v>944131</v>
      </c>
      <c r="E13" s="235">
        <v>926151</v>
      </c>
      <c r="F13" s="235">
        <v>983577</v>
      </c>
      <c r="G13" s="235">
        <v>997879</v>
      </c>
      <c r="H13" s="235">
        <v>1068513</v>
      </c>
      <c r="I13" s="235">
        <v>1080117</v>
      </c>
      <c r="J13" s="235">
        <v>1055069</v>
      </c>
      <c r="K13" s="235">
        <v>1037989</v>
      </c>
      <c r="L13" s="235">
        <v>1067910</v>
      </c>
      <c r="M13" s="235">
        <v>1070674</v>
      </c>
      <c r="N13" s="69">
        <f>N47</f>
        <v>997082</v>
      </c>
      <c r="O13" s="69">
        <f t="shared" ref="O13:AH13" si="7">O47</f>
        <v>1003921</v>
      </c>
      <c r="P13" s="69">
        <f t="shared" si="7"/>
        <v>986449</v>
      </c>
      <c r="Q13" s="69">
        <f t="shared" si="7"/>
        <v>978114</v>
      </c>
      <c r="R13" s="69">
        <f t="shared" si="7"/>
        <v>975112</v>
      </c>
      <c r="S13" s="383">
        <f t="shared" si="7"/>
        <v>957085</v>
      </c>
      <c r="T13" s="383">
        <f t="shared" si="7"/>
        <v>948391</v>
      </c>
      <c r="U13" s="383">
        <f t="shared" si="7"/>
        <v>914161</v>
      </c>
      <c r="V13" s="383">
        <f t="shared" si="7"/>
        <v>861645</v>
      </c>
      <c r="W13" s="383">
        <f t="shared" si="7"/>
        <v>908836</v>
      </c>
      <c r="X13" s="383">
        <f t="shared" si="7"/>
        <v>915483</v>
      </c>
      <c r="Y13" s="383">
        <f t="shared" si="7"/>
        <v>935000</v>
      </c>
      <c r="Z13" s="383">
        <f t="shared" si="7"/>
        <v>917453</v>
      </c>
      <c r="AA13" s="383">
        <f t="shared" si="7"/>
        <v>935735</v>
      </c>
      <c r="AB13" s="383">
        <f t="shared" si="7"/>
        <v>944550</v>
      </c>
      <c r="AC13" s="383">
        <f t="shared" si="7"/>
        <v>954268</v>
      </c>
      <c r="AD13" s="386">
        <f t="shared" si="7"/>
        <v>1004228</v>
      </c>
      <c r="AE13" s="386">
        <f t="shared" si="7"/>
        <v>978615</v>
      </c>
      <c r="AF13" s="386">
        <f t="shared" si="7"/>
        <v>945292</v>
      </c>
      <c r="AG13" s="386">
        <f t="shared" si="7"/>
        <v>893509</v>
      </c>
      <c r="AH13" s="386">
        <f t="shared" si="7"/>
        <v>933957</v>
      </c>
      <c r="AI13" s="311">
        <f t="shared" si="2"/>
        <v>-2.6</v>
      </c>
      <c r="AJ13" s="311">
        <f t="shared" si="2"/>
        <v>-3.4</v>
      </c>
      <c r="AK13" s="311">
        <f t="shared" si="2"/>
        <v>-5.5</v>
      </c>
    </row>
    <row r="14" spans="1:37">
      <c r="A14" s="238">
        <v>7</v>
      </c>
      <c r="B14" s="69" t="s">
        <v>32</v>
      </c>
      <c r="C14" s="235">
        <v>581752</v>
      </c>
      <c r="D14" s="235">
        <v>592994</v>
      </c>
      <c r="E14" s="235">
        <v>608019</v>
      </c>
      <c r="F14" s="235">
        <v>644647</v>
      </c>
      <c r="G14" s="235">
        <v>626392</v>
      </c>
      <c r="H14" s="235">
        <v>660159</v>
      </c>
      <c r="I14" s="235">
        <v>691636</v>
      </c>
      <c r="J14" s="235">
        <v>703527</v>
      </c>
      <c r="K14" s="235">
        <v>699310</v>
      </c>
      <c r="L14" s="235">
        <v>697424</v>
      </c>
      <c r="M14" s="235">
        <v>703303</v>
      </c>
      <c r="N14" s="69">
        <f>N55</f>
        <v>674476</v>
      </c>
      <c r="O14" s="69">
        <f t="shared" ref="O14:AH14" si="8">O55</f>
        <v>706258</v>
      </c>
      <c r="P14" s="69">
        <f t="shared" si="8"/>
        <v>679093</v>
      </c>
      <c r="Q14" s="69">
        <f t="shared" si="8"/>
        <v>673617</v>
      </c>
      <c r="R14" s="69">
        <f t="shared" si="8"/>
        <v>666460</v>
      </c>
      <c r="S14" s="383">
        <f t="shared" si="8"/>
        <v>614348</v>
      </c>
      <c r="T14" s="383">
        <f t="shared" si="8"/>
        <v>611039</v>
      </c>
      <c r="U14" s="383">
        <f t="shared" si="8"/>
        <v>575287</v>
      </c>
      <c r="V14" s="383">
        <f t="shared" si="8"/>
        <v>548703</v>
      </c>
      <c r="W14" s="383">
        <f t="shared" si="8"/>
        <v>555843</v>
      </c>
      <c r="X14" s="383">
        <f t="shared" si="8"/>
        <v>558312</v>
      </c>
      <c r="Y14" s="383">
        <f t="shared" si="8"/>
        <v>567619</v>
      </c>
      <c r="Z14" s="383">
        <f t="shared" si="8"/>
        <v>583926</v>
      </c>
      <c r="AA14" s="383">
        <f t="shared" si="8"/>
        <v>589129</v>
      </c>
      <c r="AB14" s="383">
        <f t="shared" si="8"/>
        <v>602813</v>
      </c>
      <c r="AC14" s="383">
        <f t="shared" si="8"/>
        <v>596929</v>
      </c>
      <c r="AD14" s="386">
        <f t="shared" si="8"/>
        <v>618370</v>
      </c>
      <c r="AE14" s="386">
        <f t="shared" si="8"/>
        <v>608554</v>
      </c>
      <c r="AF14" s="386">
        <f t="shared" si="8"/>
        <v>622161</v>
      </c>
      <c r="AG14" s="386">
        <f t="shared" si="8"/>
        <v>597934</v>
      </c>
      <c r="AH14" s="386">
        <f t="shared" si="8"/>
        <v>610932</v>
      </c>
      <c r="AI14" s="311">
        <f t="shared" si="2"/>
        <v>-1.6</v>
      </c>
      <c r="AJ14" s="311">
        <f t="shared" si="2"/>
        <v>2.2000000000000002</v>
      </c>
      <c r="AK14" s="311">
        <f t="shared" si="2"/>
        <v>-3.9</v>
      </c>
    </row>
    <row r="15" spans="1:37">
      <c r="A15" s="238">
        <v>8</v>
      </c>
      <c r="B15" s="69" t="s">
        <v>33</v>
      </c>
      <c r="C15" s="235">
        <v>327297</v>
      </c>
      <c r="D15" s="235">
        <v>341159</v>
      </c>
      <c r="E15" s="235">
        <v>357195</v>
      </c>
      <c r="F15" s="235">
        <v>369258</v>
      </c>
      <c r="G15" s="235">
        <v>387328</v>
      </c>
      <c r="H15" s="235">
        <v>407762</v>
      </c>
      <c r="I15" s="235">
        <v>407629</v>
      </c>
      <c r="J15" s="235">
        <v>378945</v>
      </c>
      <c r="K15" s="235">
        <v>376194</v>
      </c>
      <c r="L15" s="235">
        <v>359657</v>
      </c>
      <c r="M15" s="235">
        <v>378601</v>
      </c>
      <c r="N15" s="69">
        <f>N61</f>
        <v>380068</v>
      </c>
      <c r="O15" s="69">
        <f t="shared" ref="O15:AH15" si="9">O61</f>
        <v>406849</v>
      </c>
      <c r="P15" s="69">
        <f t="shared" si="9"/>
        <v>399915</v>
      </c>
      <c r="Q15" s="69">
        <f t="shared" si="9"/>
        <v>391734</v>
      </c>
      <c r="R15" s="69">
        <f t="shared" si="9"/>
        <v>395727</v>
      </c>
      <c r="S15" s="383">
        <f t="shared" si="9"/>
        <v>382633</v>
      </c>
      <c r="T15" s="383">
        <f t="shared" si="9"/>
        <v>385444</v>
      </c>
      <c r="U15" s="383">
        <f t="shared" si="9"/>
        <v>354586</v>
      </c>
      <c r="V15" s="383">
        <f t="shared" si="9"/>
        <v>330015</v>
      </c>
      <c r="W15" s="383">
        <f>W61</f>
        <v>341956</v>
      </c>
      <c r="X15" s="383">
        <f t="shared" si="9"/>
        <v>337217</v>
      </c>
      <c r="Y15" s="383">
        <f t="shared" si="9"/>
        <v>277011</v>
      </c>
      <c r="Z15" s="383">
        <f t="shared" si="9"/>
        <v>364135</v>
      </c>
      <c r="AA15" s="383">
        <f t="shared" si="9"/>
        <v>352963</v>
      </c>
      <c r="AB15" s="383">
        <f t="shared" si="9"/>
        <v>365138</v>
      </c>
      <c r="AC15" s="383">
        <f t="shared" si="9"/>
        <v>369634</v>
      </c>
      <c r="AD15" s="386">
        <f t="shared" si="9"/>
        <v>379910</v>
      </c>
      <c r="AE15" s="386">
        <f t="shared" si="9"/>
        <v>368241</v>
      </c>
      <c r="AF15" s="386">
        <f t="shared" si="9"/>
        <v>369581</v>
      </c>
      <c r="AG15" s="386">
        <f t="shared" si="9"/>
        <v>355049</v>
      </c>
      <c r="AH15" s="386">
        <f t="shared" si="9"/>
        <v>371709</v>
      </c>
      <c r="AI15" s="311">
        <f t="shared" si="2"/>
        <v>-3.1</v>
      </c>
      <c r="AJ15" s="311">
        <f t="shared" si="2"/>
        <v>0.4</v>
      </c>
      <c r="AK15" s="311">
        <f t="shared" si="2"/>
        <v>-3.9</v>
      </c>
    </row>
    <row r="16" spans="1:37">
      <c r="A16" s="238">
        <v>9</v>
      </c>
      <c r="B16" s="69" t="s">
        <v>34</v>
      </c>
      <c r="C16" s="235">
        <v>496450</v>
      </c>
      <c r="D16" s="235">
        <v>512837</v>
      </c>
      <c r="E16" s="235">
        <v>514178</v>
      </c>
      <c r="F16" s="235">
        <v>544743</v>
      </c>
      <c r="G16" s="235">
        <v>542845</v>
      </c>
      <c r="H16" s="235">
        <v>556999</v>
      </c>
      <c r="I16" s="235">
        <v>566536</v>
      </c>
      <c r="J16" s="235">
        <v>585191</v>
      </c>
      <c r="K16" s="235">
        <v>556201</v>
      </c>
      <c r="L16" s="235">
        <v>548284</v>
      </c>
      <c r="M16" s="235">
        <v>550004</v>
      </c>
      <c r="N16" s="69">
        <f>N64</f>
        <v>535102</v>
      </c>
      <c r="O16" s="69">
        <f t="shared" ref="O16:AH16" si="10">O64</f>
        <v>564930</v>
      </c>
      <c r="P16" s="69">
        <f t="shared" si="10"/>
        <v>534267</v>
      </c>
      <c r="Q16" s="69">
        <f t="shared" si="10"/>
        <v>523271</v>
      </c>
      <c r="R16" s="69">
        <f t="shared" si="10"/>
        <v>515691</v>
      </c>
      <c r="S16" s="383">
        <f t="shared" si="10"/>
        <v>484365</v>
      </c>
      <c r="T16" s="383">
        <f t="shared" si="10"/>
        <v>471525</v>
      </c>
      <c r="U16" s="383">
        <f t="shared" si="10"/>
        <v>448828</v>
      </c>
      <c r="V16" s="383">
        <f t="shared" si="10"/>
        <v>430858</v>
      </c>
      <c r="W16" s="383">
        <f t="shared" si="10"/>
        <v>444041</v>
      </c>
      <c r="X16" s="383">
        <f t="shared" si="10"/>
        <v>428974</v>
      </c>
      <c r="Y16" s="383">
        <f t="shared" si="10"/>
        <v>429688</v>
      </c>
      <c r="Z16" s="383">
        <f t="shared" si="10"/>
        <v>433013</v>
      </c>
      <c r="AA16" s="383">
        <f t="shared" si="10"/>
        <v>426976</v>
      </c>
      <c r="AB16" s="383">
        <f t="shared" si="10"/>
        <v>431777</v>
      </c>
      <c r="AC16" s="383">
        <f t="shared" si="10"/>
        <v>430003</v>
      </c>
      <c r="AD16" s="386">
        <f t="shared" si="10"/>
        <v>433847</v>
      </c>
      <c r="AE16" s="386">
        <f t="shared" si="10"/>
        <v>431100</v>
      </c>
      <c r="AF16" s="386">
        <f t="shared" si="10"/>
        <v>446811</v>
      </c>
      <c r="AG16" s="386">
        <f t="shared" si="10"/>
        <v>424417</v>
      </c>
      <c r="AH16" s="386">
        <f t="shared" si="10"/>
        <v>437806</v>
      </c>
      <c r="AI16" s="311">
        <f t="shared" si="2"/>
        <v>-0.6</v>
      </c>
      <c r="AJ16" s="311">
        <f t="shared" si="2"/>
        <v>3.6</v>
      </c>
      <c r="AK16" s="311">
        <f t="shared" si="2"/>
        <v>-5</v>
      </c>
    </row>
    <row r="17" spans="1:37">
      <c r="A17" s="236"/>
      <c r="B17" s="237"/>
      <c r="C17" s="235" t="s">
        <v>262</v>
      </c>
      <c r="D17" s="235" t="s">
        <v>262</v>
      </c>
      <c r="E17" s="235" t="s">
        <v>262</v>
      </c>
      <c r="F17" s="235" t="s">
        <v>262</v>
      </c>
      <c r="G17" s="235" t="s">
        <v>262</v>
      </c>
      <c r="H17" s="235" t="s">
        <v>261</v>
      </c>
      <c r="I17" s="235" t="s">
        <v>262</v>
      </c>
      <c r="J17" s="235" t="s">
        <v>262</v>
      </c>
      <c r="K17" s="235" t="s">
        <v>262</v>
      </c>
      <c r="L17" s="235" t="s">
        <v>262</v>
      </c>
      <c r="M17" s="235" t="s">
        <v>262</v>
      </c>
      <c r="N17" s="69"/>
      <c r="O17" s="69"/>
      <c r="P17" s="69"/>
      <c r="Q17" s="69"/>
      <c r="R17" s="69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77"/>
      <c r="AE17" s="377"/>
      <c r="AF17" s="377"/>
      <c r="AG17" s="377"/>
      <c r="AH17" s="377"/>
      <c r="AI17" s="311" t="s">
        <v>262</v>
      </c>
      <c r="AJ17" s="311"/>
      <c r="AK17" s="311"/>
    </row>
    <row r="18" spans="1:37">
      <c r="A18" s="239">
        <v>100</v>
      </c>
      <c r="B18" s="237" t="s">
        <v>25</v>
      </c>
      <c r="C18" s="235">
        <v>6351099</v>
      </c>
      <c r="D18" s="235">
        <v>6480473</v>
      </c>
      <c r="E18" s="235">
        <v>6588232</v>
      </c>
      <c r="F18" s="235">
        <v>6740215</v>
      </c>
      <c r="G18" s="235">
        <v>6556000</v>
      </c>
      <c r="H18" s="235">
        <v>6895187</v>
      </c>
      <c r="I18" s="235">
        <v>7126232</v>
      </c>
      <c r="J18" s="235">
        <v>6857399</v>
      </c>
      <c r="K18" s="235">
        <v>6666706</v>
      </c>
      <c r="L18" s="235">
        <v>6618114</v>
      </c>
      <c r="M18" s="235">
        <v>6699488</v>
      </c>
      <c r="N18" s="69">
        <f>N2-SUM(N8:N16)</f>
        <v>6558112</v>
      </c>
      <c r="O18" s="69">
        <f>O2-SUM(O8:O16)</f>
        <v>5902716</v>
      </c>
      <c r="P18" s="69">
        <f>P2-SUM(P8:P16)</f>
        <v>5981080</v>
      </c>
      <c r="Q18" s="69">
        <f>Q2-SUM(Q8:Q16)</f>
        <v>6027118</v>
      </c>
      <c r="R18" s="69">
        <f>R2-SUM(R8:R16)</f>
        <v>6154327</v>
      </c>
      <c r="S18" s="383">
        <f>S87</f>
        <v>6139695.2948256619</v>
      </c>
      <c r="T18" s="383">
        <f t="shared" ref="T18:AD18" si="11">T87</f>
        <v>6205993.3307819366</v>
      </c>
      <c r="U18" s="383">
        <f t="shared" si="11"/>
        <v>6087034.8715683781</v>
      </c>
      <c r="V18" s="383">
        <f t="shared" si="11"/>
        <v>5951923.5593168512</v>
      </c>
      <c r="W18" s="383">
        <f t="shared" si="11"/>
        <v>6312592.2818887606</v>
      </c>
      <c r="X18" s="383">
        <f t="shared" si="11"/>
        <v>6378696.3413864896</v>
      </c>
      <c r="Y18" s="383">
        <f t="shared" si="11"/>
        <v>6389510.2523320429</v>
      </c>
      <c r="Z18" s="383">
        <f t="shared" si="11"/>
        <v>6389989.6333530061</v>
      </c>
      <c r="AA18" s="383">
        <f t="shared" si="11"/>
        <v>6478765.4066950157</v>
      </c>
      <c r="AB18" s="383">
        <f t="shared" si="11"/>
        <v>6572001.1839752384</v>
      </c>
      <c r="AC18" s="383">
        <f t="shared" si="11"/>
        <v>6506901.7005584203</v>
      </c>
      <c r="AD18" s="383">
        <f t="shared" si="11"/>
        <v>6632118.3396843709</v>
      </c>
      <c r="AE18" s="383">
        <f>AE87</f>
        <v>6646408</v>
      </c>
      <c r="AF18" s="379">
        <v>6473366</v>
      </c>
      <c r="AG18" s="386">
        <v>6210664</v>
      </c>
      <c r="AH18" s="386">
        <v>6631307</v>
      </c>
      <c r="AI18" s="311">
        <f t="shared" si="2"/>
        <v>0.2</v>
      </c>
      <c r="AJ18" s="311">
        <f t="shared" si="2"/>
        <v>-2.6</v>
      </c>
      <c r="AK18" s="311">
        <f t="shared" si="2"/>
        <v>-4.0999999999999996</v>
      </c>
    </row>
    <row r="19" spans="1:37">
      <c r="A19" s="236">
        <v>1</v>
      </c>
      <c r="B19" s="240" t="s">
        <v>110</v>
      </c>
      <c r="C19" s="235">
        <v>3295493</v>
      </c>
      <c r="D19" s="235">
        <v>3244932</v>
      </c>
      <c r="E19" s="235">
        <v>3218925</v>
      </c>
      <c r="F19" s="235">
        <v>3179225</v>
      </c>
      <c r="G19" s="235">
        <v>3117638</v>
      </c>
      <c r="H19" s="235">
        <v>3407337</v>
      </c>
      <c r="I19" s="235">
        <v>3432588</v>
      </c>
      <c r="J19" s="235">
        <v>3244686</v>
      </c>
      <c r="K19" s="235">
        <v>2966663</v>
      </c>
      <c r="L19" s="235">
        <v>2830471</v>
      </c>
      <c r="M19" s="235">
        <v>2924190</v>
      </c>
      <c r="N19" s="69">
        <f t="shared" ref="N19:AD19" si="12">SUM(N20:N22)</f>
        <v>2889916</v>
      </c>
      <c r="O19" s="69">
        <f t="shared" si="12"/>
        <v>2822870</v>
      </c>
      <c r="P19" s="69">
        <f t="shared" si="12"/>
        <v>2845675</v>
      </c>
      <c r="Q19" s="69">
        <f t="shared" si="12"/>
        <v>2884172</v>
      </c>
      <c r="R19" s="69">
        <f t="shared" si="12"/>
        <v>2998222</v>
      </c>
      <c r="S19" s="376">
        <f t="shared" si="12"/>
        <v>3020915</v>
      </c>
      <c r="T19" s="376">
        <f t="shared" si="12"/>
        <v>3064883</v>
      </c>
      <c r="U19" s="376">
        <f t="shared" si="12"/>
        <v>2955902</v>
      </c>
      <c r="V19" s="376">
        <f t="shared" si="12"/>
        <v>2787946</v>
      </c>
      <c r="W19" s="376">
        <f t="shared" si="12"/>
        <v>3063418</v>
      </c>
      <c r="X19" s="376">
        <f t="shared" si="12"/>
        <v>3096920</v>
      </c>
      <c r="Y19" s="376">
        <f t="shared" si="12"/>
        <v>3061852</v>
      </c>
      <c r="Z19" s="376">
        <f t="shared" si="12"/>
        <v>3133813</v>
      </c>
      <c r="AA19" s="376">
        <f t="shared" si="12"/>
        <v>3124665</v>
      </c>
      <c r="AB19" s="376">
        <f t="shared" si="12"/>
        <v>3229164</v>
      </c>
      <c r="AC19" s="376">
        <f t="shared" si="12"/>
        <v>3247338</v>
      </c>
      <c r="AD19" s="376">
        <f t="shared" si="12"/>
        <v>3359215</v>
      </c>
      <c r="AE19" s="376">
        <f>SUM(AE20:AE22)</f>
        <v>3306767</v>
      </c>
      <c r="AF19" s="376">
        <f>SUM(AF20:AF22)</f>
        <v>3516439</v>
      </c>
      <c r="AG19" s="376">
        <f>SUM(AG20:AG22)</f>
        <v>3329260</v>
      </c>
      <c r="AH19" s="376">
        <f>SUM(AH20:AH22)</f>
        <v>3456697</v>
      </c>
      <c r="AI19" s="311">
        <f t="shared" si="2"/>
        <v>-1.6</v>
      </c>
      <c r="AJ19" s="311">
        <f t="shared" si="2"/>
        <v>6.3</v>
      </c>
      <c r="AK19" s="311">
        <f t="shared" si="2"/>
        <v>-5.3</v>
      </c>
    </row>
    <row r="20" spans="1:37">
      <c r="A20" s="239">
        <v>202</v>
      </c>
      <c r="B20" s="238" t="s">
        <v>111</v>
      </c>
      <c r="C20" s="235">
        <v>1971824</v>
      </c>
      <c r="D20" s="235">
        <v>1957741</v>
      </c>
      <c r="E20" s="235">
        <v>1950802</v>
      </c>
      <c r="F20" s="235">
        <v>1948803</v>
      </c>
      <c r="G20" s="235">
        <v>1912004</v>
      </c>
      <c r="H20" s="235">
        <v>1967884</v>
      </c>
      <c r="I20" s="235">
        <v>1963997</v>
      </c>
      <c r="J20" s="235">
        <v>1871644</v>
      </c>
      <c r="K20" s="235">
        <v>1684113</v>
      </c>
      <c r="L20" s="235">
        <v>1585266</v>
      </c>
      <c r="M20" s="235">
        <v>1653828</v>
      </c>
      <c r="N20" s="69">
        <f t="shared" ref="N20:R22" si="13">ROUND(N$2*N89/N$75,0)</f>
        <v>1616946</v>
      </c>
      <c r="O20" s="69">
        <f t="shared" si="13"/>
        <v>1497381</v>
      </c>
      <c r="P20" s="69">
        <f t="shared" si="13"/>
        <v>1495733</v>
      </c>
      <c r="Q20" s="69">
        <f t="shared" si="13"/>
        <v>1544484</v>
      </c>
      <c r="R20" s="69">
        <f t="shared" si="13"/>
        <v>1646820</v>
      </c>
      <c r="S20" s="383">
        <f t="shared" ref="S20:AE22" si="14">S89</f>
        <v>1703260</v>
      </c>
      <c r="T20" s="383">
        <f t="shared" si="14"/>
        <v>1727780</v>
      </c>
      <c r="U20" s="383">
        <f t="shared" si="14"/>
        <v>1629762</v>
      </c>
      <c r="V20" s="383">
        <f t="shared" si="14"/>
        <v>1512357</v>
      </c>
      <c r="W20" s="383">
        <f t="shared" si="14"/>
        <v>1701703</v>
      </c>
      <c r="X20" s="383">
        <f t="shared" si="14"/>
        <v>1678748</v>
      </c>
      <c r="Y20" s="383">
        <f t="shared" si="14"/>
        <v>1652441</v>
      </c>
      <c r="Z20" s="383">
        <f t="shared" si="14"/>
        <v>1677107</v>
      </c>
      <c r="AA20" s="383">
        <f t="shared" si="14"/>
        <v>1697995</v>
      </c>
      <c r="AB20" s="383">
        <f t="shared" si="14"/>
        <v>1732435</v>
      </c>
      <c r="AC20" s="383">
        <f t="shared" si="14"/>
        <v>1763280</v>
      </c>
      <c r="AD20" s="383">
        <f t="shared" si="14"/>
        <v>1828663</v>
      </c>
      <c r="AE20" s="383">
        <f t="shared" si="14"/>
        <v>1788608</v>
      </c>
      <c r="AF20" s="386">
        <v>1835292</v>
      </c>
      <c r="AG20" s="386">
        <v>1721386</v>
      </c>
      <c r="AH20" s="386">
        <v>1800560</v>
      </c>
      <c r="AI20" s="311">
        <f t="shared" si="2"/>
        <v>-2.2000000000000002</v>
      </c>
      <c r="AJ20" s="311">
        <f t="shared" si="2"/>
        <v>2.6</v>
      </c>
      <c r="AK20" s="311">
        <f t="shared" si="2"/>
        <v>-6.2</v>
      </c>
    </row>
    <row r="21" spans="1:37">
      <c r="A21" s="239">
        <v>204</v>
      </c>
      <c r="B21" s="238" t="s">
        <v>112</v>
      </c>
      <c r="C21" s="235">
        <v>1133439</v>
      </c>
      <c r="D21" s="235">
        <v>1109619</v>
      </c>
      <c r="E21" s="235">
        <v>1103731</v>
      </c>
      <c r="F21" s="235">
        <v>1066035</v>
      </c>
      <c r="G21" s="235">
        <v>1044830</v>
      </c>
      <c r="H21" s="235">
        <v>1238151</v>
      </c>
      <c r="I21" s="235">
        <v>1262293</v>
      </c>
      <c r="J21" s="235">
        <v>1190414</v>
      </c>
      <c r="K21" s="235">
        <v>1097209</v>
      </c>
      <c r="L21" s="235">
        <v>1067346</v>
      </c>
      <c r="M21" s="235">
        <v>1077867</v>
      </c>
      <c r="N21" s="69">
        <f t="shared" si="13"/>
        <v>1077547</v>
      </c>
      <c r="O21" s="69">
        <f t="shared" si="13"/>
        <v>1135299</v>
      </c>
      <c r="P21" s="69">
        <f t="shared" si="13"/>
        <v>1158406</v>
      </c>
      <c r="Q21" s="69">
        <f t="shared" si="13"/>
        <v>1142166</v>
      </c>
      <c r="R21" s="69">
        <f t="shared" si="13"/>
        <v>1153025</v>
      </c>
      <c r="S21" s="383">
        <f t="shared" si="14"/>
        <v>1126373</v>
      </c>
      <c r="T21" s="383">
        <f t="shared" si="14"/>
        <v>1144902</v>
      </c>
      <c r="U21" s="383">
        <f t="shared" si="14"/>
        <v>1139110</v>
      </c>
      <c r="V21" s="383">
        <f t="shared" si="14"/>
        <v>1088157</v>
      </c>
      <c r="W21" s="383">
        <f t="shared" si="14"/>
        <v>1160460</v>
      </c>
      <c r="X21" s="383">
        <f t="shared" si="14"/>
        <v>1220861</v>
      </c>
      <c r="Y21" s="383">
        <f t="shared" si="14"/>
        <v>1212538</v>
      </c>
      <c r="Z21" s="383">
        <f t="shared" si="14"/>
        <v>1245093</v>
      </c>
      <c r="AA21" s="383">
        <f t="shared" si="14"/>
        <v>1228973</v>
      </c>
      <c r="AB21" s="383">
        <f t="shared" si="14"/>
        <v>1279595</v>
      </c>
      <c r="AC21" s="383">
        <f t="shared" si="14"/>
        <v>1278565</v>
      </c>
      <c r="AD21" s="383">
        <f t="shared" si="14"/>
        <v>1318186</v>
      </c>
      <c r="AE21" s="383">
        <f t="shared" si="14"/>
        <v>1317800</v>
      </c>
      <c r="AF21" s="386">
        <v>1422242</v>
      </c>
      <c r="AG21" s="386">
        <v>1355337</v>
      </c>
      <c r="AH21" s="386">
        <v>1399719</v>
      </c>
      <c r="AI21" s="311">
        <f t="shared" si="2"/>
        <v>0</v>
      </c>
      <c r="AJ21" s="311">
        <f t="shared" si="2"/>
        <v>7.9</v>
      </c>
      <c r="AK21" s="311">
        <f t="shared" si="2"/>
        <v>-4.7</v>
      </c>
    </row>
    <row r="22" spans="1:37">
      <c r="A22" s="239">
        <v>206</v>
      </c>
      <c r="B22" s="238" t="s">
        <v>113</v>
      </c>
      <c r="C22" s="235">
        <v>190230</v>
      </c>
      <c r="D22" s="235">
        <v>177572</v>
      </c>
      <c r="E22" s="235">
        <v>164392</v>
      </c>
      <c r="F22" s="235">
        <v>164387</v>
      </c>
      <c r="G22" s="235">
        <v>160804</v>
      </c>
      <c r="H22" s="235">
        <v>201302</v>
      </c>
      <c r="I22" s="235">
        <v>206298</v>
      </c>
      <c r="J22" s="235">
        <v>182628</v>
      </c>
      <c r="K22" s="235">
        <v>185341</v>
      </c>
      <c r="L22" s="235">
        <v>177859</v>
      </c>
      <c r="M22" s="235">
        <v>192495</v>
      </c>
      <c r="N22" s="69">
        <f t="shared" si="13"/>
        <v>195423</v>
      </c>
      <c r="O22" s="69">
        <f t="shared" si="13"/>
        <v>190190</v>
      </c>
      <c r="P22" s="69">
        <f t="shared" si="13"/>
        <v>191536</v>
      </c>
      <c r="Q22" s="69">
        <f t="shared" si="13"/>
        <v>197522</v>
      </c>
      <c r="R22" s="69">
        <f t="shared" si="13"/>
        <v>198377</v>
      </c>
      <c r="S22" s="383">
        <f t="shared" si="14"/>
        <v>191282</v>
      </c>
      <c r="T22" s="383">
        <f t="shared" si="14"/>
        <v>192201</v>
      </c>
      <c r="U22" s="383">
        <f t="shared" si="14"/>
        <v>187030</v>
      </c>
      <c r="V22" s="383">
        <f t="shared" si="14"/>
        <v>187432</v>
      </c>
      <c r="W22" s="383">
        <f t="shared" si="14"/>
        <v>201255</v>
      </c>
      <c r="X22" s="383">
        <f t="shared" si="14"/>
        <v>197311</v>
      </c>
      <c r="Y22" s="383">
        <f t="shared" si="14"/>
        <v>196873</v>
      </c>
      <c r="Z22" s="383">
        <f t="shared" si="14"/>
        <v>211613</v>
      </c>
      <c r="AA22" s="383">
        <f t="shared" si="14"/>
        <v>197697</v>
      </c>
      <c r="AB22" s="383">
        <f t="shared" si="14"/>
        <v>217134</v>
      </c>
      <c r="AC22" s="383">
        <f t="shared" si="14"/>
        <v>205493</v>
      </c>
      <c r="AD22" s="383">
        <f t="shared" si="14"/>
        <v>212366</v>
      </c>
      <c r="AE22" s="383">
        <f t="shared" si="14"/>
        <v>200359</v>
      </c>
      <c r="AF22" s="386">
        <v>258905</v>
      </c>
      <c r="AG22" s="386">
        <v>252537</v>
      </c>
      <c r="AH22" s="386">
        <v>256418</v>
      </c>
      <c r="AI22" s="311">
        <f t="shared" si="2"/>
        <v>-5.7</v>
      </c>
      <c r="AJ22" s="311">
        <f t="shared" si="2"/>
        <v>29.2</v>
      </c>
      <c r="AK22" s="311">
        <f t="shared" si="2"/>
        <v>-2.5</v>
      </c>
    </row>
    <row r="23" spans="1:37">
      <c r="A23" s="236">
        <v>2</v>
      </c>
      <c r="B23" s="240" t="s">
        <v>114</v>
      </c>
      <c r="C23" s="235">
        <v>1662695</v>
      </c>
      <c r="D23" s="235">
        <v>1683738</v>
      </c>
      <c r="E23" s="235">
        <v>1689608</v>
      </c>
      <c r="F23" s="235">
        <v>1726523</v>
      </c>
      <c r="G23" s="235">
        <v>1640145</v>
      </c>
      <c r="H23" s="235">
        <v>1810672</v>
      </c>
      <c r="I23" s="235">
        <v>1840292</v>
      </c>
      <c r="J23" s="235">
        <v>1859389</v>
      </c>
      <c r="K23" s="235">
        <v>1815299</v>
      </c>
      <c r="L23" s="235">
        <v>1761879</v>
      </c>
      <c r="M23" s="235">
        <v>1797958</v>
      </c>
      <c r="N23" s="69">
        <f t="shared" ref="N23:AD23" si="15">SUM(N24:N28)</f>
        <v>1752987</v>
      </c>
      <c r="O23" s="69">
        <f t="shared" si="15"/>
        <v>1712911</v>
      </c>
      <c r="P23" s="69">
        <f t="shared" si="15"/>
        <v>1749188</v>
      </c>
      <c r="Q23" s="69">
        <f t="shared" si="15"/>
        <v>1784065</v>
      </c>
      <c r="R23" s="69">
        <f t="shared" si="15"/>
        <v>1858810</v>
      </c>
      <c r="S23" s="376">
        <f t="shared" si="15"/>
        <v>1834989</v>
      </c>
      <c r="T23" s="376">
        <f t="shared" si="15"/>
        <v>1834907</v>
      </c>
      <c r="U23" s="376">
        <f t="shared" si="15"/>
        <v>1756243</v>
      </c>
      <c r="V23" s="376">
        <f t="shared" si="15"/>
        <v>1664436</v>
      </c>
      <c r="W23" s="376">
        <f t="shared" si="15"/>
        <v>1752729</v>
      </c>
      <c r="X23" s="376">
        <f t="shared" si="15"/>
        <v>1804801</v>
      </c>
      <c r="Y23" s="376">
        <f t="shared" si="15"/>
        <v>1860635</v>
      </c>
      <c r="Z23" s="376">
        <f t="shared" si="15"/>
        <v>1863921</v>
      </c>
      <c r="AA23" s="376">
        <f t="shared" si="15"/>
        <v>1842221</v>
      </c>
      <c r="AB23" s="376">
        <f t="shared" si="15"/>
        <v>1853060</v>
      </c>
      <c r="AC23" s="376">
        <f t="shared" si="15"/>
        <v>1941915</v>
      </c>
      <c r="AD23" s="376">
        <f t="shared" si="15"/>
        <v>1943966</v>
      </c>
      <c r="AE23" s="376">
        <f>SUM(AE24:AE28)</f>
        <v>1954151</v>
      </c>
      <c r="AF23" s="376">
        <f>SUM(AF24:AF28)</f>
        <v>2076565</v>
      </c>
      <c r="AG23" s="376">
        <f>SUM(AG24:AG28)</f>
        <v>1983421</v>
      </c>
      <c r="AH23" s="376">
        <f>SUM(AH24:AH28)</f>
        <v>2047109</v>
      </c>
      <c r="AI23" s="311">
        <f t="shared" si="2"/>
        <v>0.5</v>
      </c>
      <c r="AJ23" s="311">
        <f t="shared" si="2"/>
        <v>6.3</v>
      </c>
      <c r="AK23" s="311">
        <f t="shared" si="2"/>
        <v>-4.5</v>
      </c>
    </row>
    <row r="24" spans="1:37">
      <c r="A24" s="239">
        <v>207</v>
      </c>
      <c r="B24" s="238" t="s">
        <v>115</v>
      </c>
      <c r="C24" s="235">
        <v>662455</v>
      </c>
      <c r="D24" s="235">
        <v>672247</v>
      </c>
      <c r="E24" s="235">
        <v>656543</v>
      </c>
      <c r="F24" s="235">
        <v>650912</v>
      </c>
      <c r="G24" s="235">
        <v>600576</v>
      </c>
      <c r="H24" s="235">
        <v>653436</v>
      </c>
      <c r="I24" s="235">
        <v>660842</v>
      </c>
      <c r="J24" s="235">
        <v>638456</v>
      </c>
      <c r="K24" s="235">
        <v>612247</v>
      </c>
      <c r="L24" s="235">
        <v>584072</v>
      </c>
      <c r="M24" s="235">
        <v>589715</v>
      </c>
      <c r="N24" s="69">
        <f t="shared" ref="N24:R28" si="16">ROUND(N$2*N93/N$75,0)</f>
        <v>580121</v>
      </c>
      <c r="O24" s="69">
        <f t="shared" si="16"/>
        <v>541843</v>
      </c>
      <c r="P24" s="69">
        <f t="shared" si="16"/>
        <v>555177</v>
      </c>
      <c r="Q24" s="69">
        <f t="shared" si="16"/>
        <v>592571</v>
      </c>
      <c r="R24" s="69">
        <f t="shared" si="16"/>
        <v>646968</v>
      </c>
      <c r="S24" s="383">
        <f t="shared" ref="S24:AE28" si="17">S93</f>
        <v>638590</v>
      </c>
      <c r="T24" s="383">
        <f t="shared" si="17"/>
        <v>642059</v>
      </c>
      <c r="U24" s="383">
        <f t="shared" si="17"/>
        <v>591476</v>
      </c>
      <c r="V24" s="383">
        <f t="shared" si="17"/>
        <v>532339</v>
      </c>
      <c r="W24" s="383">
        <f t="shared" si="17"/>
        <v>574779</v>
      </c>
      <c r="X24" s="383">
        <f t="shared" si="17"/>
        <v>598674</v>
      </c>
      <c r="Y24" s="383">
        <f t="shared" si="17"/>
        <v>608547</v>
      </c>
      <c r="Z24" s="383">
        <f t="shared" si="17"/>
        <v>627743</v>
      </c>
      <c r="AA24" s="383">
        <f t="shared" si="17"/>
        <v>626485</v>
      </c>
      <c r="AB24" s="383">
        <f t="shared" si="17"/>
        <v>615512</v>
      </c>
      <c r="AC24" s="383">
        <f t="shared" si="17"/>
        <v>646110</v>
      </c>
      <c r="AD24" s="383">
        <f t="shared" si="17"/>
        <v>637899</v>
      </c>
      <c r="AE24" s="383">
        <f t="shared" si="17"/>
        <v>639591</v>
      </c>
      <c r="AF24" s="386">
        <v>642783</v>
      </c>
      <c r="AG24" s="386">
        <v>612433</v>
      </c>
      <c r="AH24" s="386">
        <v>633558</v>
      </c>
      <c r="AI24" s="311">
        <f t="shared" si="2"/>
        <v>0.3</v>
      </c>
      <c r="AJ24" s="311">
        <f t="shared" si="2"/>
        <v>0.5</v>
      </c>
      <c r="AK24" s="311">
        <f t="shared" si="2"/>
        <v>-4.7</v>
      </c>
    </row>
    <row r="25" spans="1:37">
      <c r="A25" s="239">
        <v>214</v>
      </c>
      <c r="B25" s="238" t="s">
        <v>116</v>
      </c>
      <c r="C25" s="235">
        <v>465334</v>
      </c>
      <c r="D25" s="235">
        <v>427510</v>
      </c>
      <c r="E25" s="235">
        <v>420818</v>
      </c>
      <c r="F25" s="235">
        <v>452687</v>
      </c>
      <c r="G25" s="235">
        <v>418694</v>
      </c>
      <c r="H25" s="235">
        <v>486659</v>
      </c>
      <c r="I25" s="235">
        <v>484561</v>
      </c>
      <c r="J25" s="235">
        <v>471504</v>
      </c>
      <c r="K25" s="235">
        <v>452575</v>
      </c>
      <c r="L25" s="235">
        <v>458867</v>
      </c>
      <c r="M25" s="235">
        <v>457351</v>
      </c>
      <c r="N25" s="69">
        <f t="shared" si="16"/>
        <v>437879</v>
      </c>
      <c r="O25" s="69">
        <f t="shared" si="16"/>
        <v>424120</v>
      </c>
      <c r="P25" s="69">
        <f t="shared" si="16"/>
        <v>443702</v>
      </c>
      <c r="Q25" s="69">
        <f t="shared" si="16"/>
        <v>442046</v>
      </c>
      <c r="R25" s="69">
        <f t="shared" si="16"/>
        <v>447748</v>
      </c>
      <c r="S25" s="383">
        <f t="shared" si="17"/>
        <v>450267</v>
      </c>
      <c r="T25" s="383">
        <f t="shared" si="17"/>
        <v>432809</v>
      </c>
      <c r="U25" s="383">
        <f t="shared" si="17"/>
        <v>424087</v>
      </c>
      <c r="V25" s="383">
        <f t="shared" si="17"/>
        <v>430230</v>
      </c>
      <c r="W25" s="383">
        <f t="shared" si="17"/>
        <v>428095</v>
      </c>
      <c r="X25" s="383">
        <f t="shared" si="17"/>
        <v>426300</v>
      </c>
      <c r="Y25" s="383">
        <f t="shared" si="17"/>
        <v>426682</v>
      </c>
      <c r="Z25" s="383">
        <f t="shared" si="17"/>
        <v>443082</v>
      </c>
      <c r="AA25" s="383">
        <f t="shared" si="17"/>
        <v>442565</v>
      </c>
      <c r="AB25" s="383">
        <f t="shared" si="17"/>
        <v>450800</v>
      </c>
      <c r="AC25" s="383">
        <f t="shared" si="17"/>
        <v>453982</v>
      </c>
      <c r="AD25" s="383">
        <f t="shared" si="17"/>
        <v>464399</v>
      </c>
      <c r="AE25" s="383">
        <f t="shared" si="17"/>
        <v>468230</v>
      </c>
      <c r="AF25" s="386">
        <v>531315</v>
      </c>
      <c r="AG25" s="386">
        <v>511043</v>
      </c>
      <c r="AH25" s="386">
        <v>521309</v>
      </c>
      <c r="AI25" s="311">
        <f t="shared" si="2"/>
        <v>0.8</v>
      </c>
      <c r="AJ25" s="311">
        <f t="shared" si="2"/>
        <v>13.5</v>
      </c>
      <c r="AK25" s="311">
        <f t="shared" si="2"/>
        <v>-3.8</v>
      </c>
    </row>
    <row r="26" spans="1:37">
      <c r="A26" s="239">
        <v>217</v>
      </c>
      <c r="B26" s="238" t="s">
        <v>117</v>
      </c>
      <c r="C26" s="235">
        <v>257275</v>
      </c>
      <c r="D26" s="235">
        <v>266327</v>
      </c>
      <c r="E26" s="235">
        <v>279555</v>
      </c>
      <c r="F26" s="235">
        <v>276621</v>
      </c>
      <c r="G26" s="235">
        <v>270300</v>
      </c>
      <c r="H26" s="235">
        <v>297757</v>
      </c>
      <c r="I26" s="235">
        <v>304689</v>
      </c>
      <c r="J26" s="235">
        <v>323448</v>
      </c>
      <c r="K26" s="235">
        <v>314158</v>
      </c>
      <c r="L26" s="235">
        <v>298653</v>
      </c>
      <c r="M26" s="235">
        <v>310804</v>
      </c>
      <c r="N26" s="69">
        <f t="shared" si="16"/>
        <v>321235</v>
      </c>
      <c r="O26" s="69">
        <f t="shared" si="16"/>
        <v>312394</v>
      </c>
      <c r="P26" s="69">
        <f t="shared" si="16"/>
        <v>313936</v>
      </c>
      <c r="Q26" s="69">
        <f t="shared" si="16"/>
        <v>311228</v>
      </c>
      <c r="R26" s="69">
        <f t="shared" si="16"/>
        <v>318156</v>
      </c>
      <c r="S26" s="383">
        <f t="shared" si="17"/>
        <v>297182</v>
      </c>
      <c r="T26" s="383">
        <f t="shared" si="17"/>
        <v>302287</v>
      </c>
      <c r="U26" s="383">
        <f t="shared" si="17"/>
        <v>289848</v>
      </c>
      <c r="V26" s="383">
        <f t="shared" si="17"/>
        <v>282398</v>
      </c>
      <c r="W26" s="383">
        <f t="shared" si="17"/>
        <v>296458</v>
      </c>
      <c r="X26" s="383">
        <f t="shared" si="17"/>
        <v>302446</v>
      </c>
      <c r="Y26" s="383">
        <f t="shared" si="17"/>
        <v>314533</v>
      </c>
      <c r="Z26" s="383">
        <f t="shared" si="17"/>
        <v>311858</v>
      </c>
      <c r="AA26" s="383">
        <f t="shared" si="17"/>
        <v>315454</v>
      </c>
      <c r="AB26" s="383">
        <f t="shared" si="17"/>
        <v>309899</v>
      </c>
      <c r="AC26" s="383">
        <f t="shared" si="17"/>
        <v>316281</v>
      </c>
      <c r="AD26" s="383">
        <f t="shared" si="17"/>
        <v>324966</v>
      </c>
      <c r="AE26" s="383">
        <f t="shared" si="17"/>
        <v>331973</v>
      </c>
      <c r="AF26" s="386">
        <v>355982</v>
      </c>
      <c r="AG26" s="386">
        <v>342614</v>
      </c>
      <c r="AH26" s="386">
        <v>350924</v>
      </c>
      <c r="AI26" s="311">
        <f t="shared" si="2"/>
        <v>2.2000000000000002</v>
      </c>
      <c r="AJ26" s="311">
        <f t="shared" si="2"/>
        <v>7.2</v>
      </c>
      <c r="AK26" s="311">
        <f t="shared" si="2"/>
        <v>-3.8</v>
      </c>
    </row>
    <row r="27" spans="1:37">
      <c r="A27" s="239">
        <v>219</v>
      </c>
      <c r="B27" s="238" t="s">
        <v>118</v>
      </c>
      <c r="C27" s="235">
        <v>233588</v>
      </c>
      <c r="D27" s="235">
        <v>273159</v>
      </c>
      <c r="E27" s="235">
        <v>286550</v>
      </c>
      <c r="F27" s="235">
        <v>299928</v>
      </c>
      <c r="G27" s="235">
        <v>299313</v>
      </c>
      <c r="H27" s="235">
        <v>322101</v>
      </c>
      <c r="I27" s="235">
        <v>339298</v>
      </c>
      <c r="J27" s="235">
        <v>363619</v>
      </c>
      <c r="K27" s="235">
        <v>376858</v>
      </c>
      <c r="L27" s="235">
        <v>362749</v>
      </c>
      <c r="M27" s="235">
        <v>377344</v>
      </c>
      <c r="N27" s="69">
        <f t="shared" si="16"/>
        <v>357439</v>
      </c>
      <c r="O27" s="69">
        <f t="shared" si="16"/>
        <v>377236</v>
      </c>
      <c r="P27" s="69">
        <f t="shared" si="16"/>
        <v>375499</v>
      </c>
      <c r="Q27" s="69">
        <f t="shared" si="16"/>
        <v>383993</v>
      </c>
      <c r="R27" s="69">
        <f t="shared" si="16"/>
        <v>385525</v>
      </c>
      <c r="S27" s="383">
        <f t="shared" si="17"/>
        <v>386777</v>
      </c>
      <c r="T27" s="383">
        <f t="shared" si="17"/>
        <v>399048</v>
      </c>
      <c r="U27" s="383">
        <f t="shared" si="17"/>
        <v>393766</v>
      </c>
      <c r="V27" s="383">
        <f t="shared" si="17"/>
        <v>363468</v>
      </c>
      <c r="W27" s="383">
        <f t="shared" si="17"/>
        <v>396646</v>
      </c>
      <c r="X27" s="383">
        <f t="shared" si="17"/>
        <v>418706</v>
      </c>
      <c r="Y27" s="383">
        <f t="shared" si="17"/>
        <v>452712</v>
      </c>
      <c r="Z27" s="383">
        <f t="shared" si="17"/>
        <v>420898</v>
      </c>
      <c r="AA27" s="383">
        <f t="shared" si="17"/>
        <v>397388</v>
      </c>
      <c r="AB27" s="383">
        <f t="shared" si="17"/>
        <v>414697</v>
      </c>
      <c r="AC27" s="383">
        <f t="shared" si="17"/>
        <v>463263</v>
      </c>
      <c r="AD27" s="383">
        <f t="shared" si="17"/>
        <v>450987</v>
      </c>
      <c r="AE27" s="383">
        <f t="shared" si="17"/>
        <v>452643</v>
      </c>
      <c r="AF27" s="386">
        <v>469506</v>
      </c>
      <c r="AG27" s="386">
        <v>441203</v>
      </c>
      <c r="AH27" s="386">
        <v>464578</v>
      </c>
      <c r="AI27" s="311">
        <f t="shared" si="2"/>
        <v>0.4</v>
      </c>
      <c r="AJ27" s="311">
        <f t="shared" si="2"/>
        <v>3.7</v>
      </c>
      <c r="AK27" s="311">
        <f t="shared" si="2"/>
        <v>-6</v>
      </c>
    </row>
    <row r="28" spans="1:37">
      <c r="A28" s="239">
        <v>301</v>
      </c>
      <c r="B28" s="238" t="s">
        <v>119</v>
      </c>
      <c r="C28" s="235">
        <v>44043</v>
      </c>
      <c r="D28" s="235">
        <v>44495</v>
      </c>
      <c r="E28" s="235">
        <v>46142</v>
      </c>
      <c r="F28" s="235">
        <v>46375</v>
      </c>
      <c r="G28" s="235">
        <v>51262</v>
      </c>
      <c r="H28" s="235">
        <v>50719</v>
      </c>
      <c r="I28" s="235">
        <v>50902</v>
      </c>
      <c r="J28" s="235">
        <v>62362</v>
      </c>
      <c r="K28" s="235">
        <v>59461</v>
      </c>
      <c r="L28" s="235">
        <v>57538</v>
      </c>
      <c r="M28" s="235">
        <v>62744</v>
      </c>
      <c r="N28" s="69">
        <f t="shared" si="16"/>
        <v>56313</v>
      </c>
      <c r="O28" s="69">
        <f t="shared" si="16"/>
        <v>57318</v>
      </c>
      <c r="P28" s="69">
        <f t="shared" si="16"/>
        <v>60874</v>
      </c>
      <c r="Q28" s="69">
        <f t="shared" si="16"/>
        <v>54227</v>
      </c>
      <c r="R28" s="69">
        <f t="shared" si="16"/>
        <v>60413</v>
      </c>
      <c r="S28" s="383">
        <f t="shared" si="17"/>
        <v>62173</v>
      </c>
      <c r="T28" s="383">
        <f t="shared" si="17"/>
        <v>58704</v>
      </c>
      <c r="U28" s="383">
        <f t="shared" si="17"/>
        <v>57066</v>
      </c>
      <c r="V28" s="383">
        <f t="shared" si="17"/>
        <v>56001</v>
      </c>
      <c r="W28" s="383">
        <f t="shared" si="17"/>
        <v>56751</v>
      </c>
      <c r="X28" s="383">
        <f t="shared" si="17"/>
        <v>58675</v>
      </c>
      <c r="Y28" s="383">
        <f t="shared" si="17"/>
        <v>58161</v>
      </c>
      <c r="Z28" s="383">
        <f t="shared" si="17"/>
        <v>60340</v>
      </c>
      <c r="AA28" s="383">
        <f t="shared" si="17"/>
        <v>60329</v>
      </c>
      <c r="AB28" s="383">
        <f t="shared" si="17"/>
        <v>62152</v>
      </c>
      <c r="AC28" s="383">
        <f t="shared" si="17"/>
        <v>62279</v>
      </c>
      <c r="AD28" s="383">
        <f t="shared" si="17"/>
        <v>65715</v>
      </c>
      <c r="AE28" s="383">
        <f t="shared" si="17"/>
        <v>61714</v>
      </c>
      <c r="AF28" s="386">
        <v>76979</v>
      </c>
      <c r="AG28" s="386">
        <v>76128</v>
      </c>
      <c r="AH28" s="386">
        <v>76740</v>
      </c>
      <c r="AI28" s="311">
        <f t="shared" si="2"/>
        <v>-6.1</v>
      </c>
      <c r="AJ28" s="311">
        <f t="shared" si="2"/>
        <v>24.7</v>
      </c>
      <c r="AK28" s="311">
        <f t="shared" si="2"/>
        <v>-1.1000000000000001</v>
      </c>
    </row>
    <row r="29" spans="1:37">
      <c r="A29" s="236">
        <v>3</v>
      </c>
      <c r="B29" s="240" t="s">
        <v>28</v>
      </c>
      <c r="C29" s="235">
        <v>2517320</v>
      </c>
      <c r="D29" s="235">
        <v>2587911</v>
      </c>
      <c r="E29" s="235">
        <v>2507298</v>
      </c>
      <c r="F29" s="235">
        <v>2526479</v>
      </c>
      <c r="G29" s="235">
        <v>2473573</v>
      </c>
      <c r="H29" s="235">
        <v>2668012</v>
      </c>
      <c r="I29" s="235">
        <v>2712525</v>
      </c>
      <c r="J29" s="235">
        <v>2700545</v>
      </c>
      <c r="K29" s="235">
        <v>2557105</v>
      </c>
      <c r="L29" s="235">
        <v>2531666</v>
      </c>
      <c r="M29" s="235">
        <v>2597590</v>
      </c>
      <c r="N29" s="69">
        <f t="shared" ref="N29:AD29" si="18">SUM(N30:N34)</f>
        <v>2429194</v>
      </c>
      <c r="O29" s="69">
        <f t="shared" si="18"/>
        <v>2501954</v>
      </c>
      <c r="P29" s="69">
        <f t="shared" si="18"/>
        <v>2548675</v>
      </c>
      <c r="Q29" s="69">
        <f t="shared" si="18"/>
        <v>2570772</v>
      </c>
      <c r="R29" s="69">
        <f t="shared" si="18"/>
        <v>2654911</v>
      </c>
      <c r="S29" s="376">
        <f t="shared" si="18"/>
        <v>2721077</v>
      </c>
      <c r="T29" s="376">
        <f t="shared" si="18"/>
        <v>2770273</v>
      </c>
      <c r="U29" s="376">
        <f t="shared" si="18"/>
        <v>2794692</v>
      </c>
      <c r="V29" s="376">
        <f t="shared" si="18"/>
        <v>2364519</v>
      </c>
      <c r="W29" s="376">
        <f t="shared" si="18"/>
        <v>2510657</v>
      </c>
      <c r="X29" s="376">
        <f t="shared" si="18"/>
        <v>2447750</v>
      </c>
      <c r="Y29" s="376">
        <f t="shared" si="18"/>
        <v>2644434</v>
      </c>
      <c r="Z29" s="376">
        <f t="shared" si="18"/>
        <v>2656543</v>
      </c>
      <c r="AA29" s="376">
        <f t="shared" si="18"/>
        <v>2665387</v>
      </c>
      <c r="AB29" s="376">
        <f t="shared" si="18"/>
        <v>2669838</v>
      </c>
      <c r="AC29" s="376">
        <f t="shared" si="18"/>
        <v>2603872</v>
      </c>
      <c r="AD29" s="376">
        <f t="shared" si="18"/>
        <v>2629855</v>
      </c>
      <c r="AE29" s="376">
        <f>SUM(AE30:AE34)</f>
        <v>2672676</v>
      </c>
      <c r="AF29" s="376">
        <f>SUM(AF30:AF34)</f>
        <v>2680930</v>
      </c>
      <c r="AG29" s="376">
        <f>SUM(AG30:AG34)</f>
        <v>2543741</v>
      </c>
      <c r="AH29" s="376">
        <f>SUM(AH30:AH34)</f>
        <v>2638759</v>
      </c>
      <c r="AI29" s="311">
        <f t="shared" si="2"/>
        <v>1.6</v>
      </c>
      <c r="AJ29" s="311">
        <f t="shared" si="2"/>
        <v>0.3</v>
      </c>
      <c r="AK29" s="311">
        <f t="shared" si="2"/>
        <v>-5.0999999999999996</v>
      </c>
    </row>
    <row r="30" spans="1:37">
      <c r="A30" s="239">
        <v>203</v>
      </c>
      <c r="B30" s="238" t="s">
        <v>120</v>
      </c>
      <c r="C30" s="235">
        <v>1037505</v>
      </c>
      <c r="D30" s="235">
        <v>1056309</v>
      </c>
      <c r="E30" s="235">
        <v>996621</v>
      </c>
      <c r="F30" s="235">
        <v>1000600</v>
      </c>
      <c r="G30" s="235">
        <v>951447</v>
      </c>
      <c r="H30" s="235">
        <v>1050153</v>
      </c>
      <c r="I30" s="235">
        <v>1079518</v>
      </c>
      <c r="J30" s="235">
        <v>1045975</v>
      </c>
      <c r="K30" s="235">
        <v>973073</v>
      </c>
      <c r="L30" s="235">
        <v>949997</v>
      </c>
      <c r="M30" s="235">
        <v>997756</v>
      </c>
      <c r="N30" s="69">
        <f t="shared" ref="N30:R34" si="19">ROUND(N$2*N99/N$75,0)</f>
        <v>948073</v>
      </c>
      <c r="O30" s="69">
        <f t="shared" si="19"/>
        <v>987375</v>
      </c>
      <c r="P30" s="69">
        <f t="shared" si="19"/>
        <v>1014412</v>
      </c>
      <c r="Q30" s="69">
        <f t="shared" si="19"/>
        <v>1005538</v>
      </c>
      <c r="R30" s="69">
        <f t="shared" si="19"/>
        <v>1024251</v>
      </c>
      <c r="S30" s="383">
        <f t="shared" ref="S30:AE34" si="20">S99</f>
        <v>1061613</v>
      </c>
      <c r="T30" s="383">
        <f t="shared" si="20"/>
        <v>1076702</v>
      </c>
      <c r="U30" s="383">
        <f t="shared" si="20"/>
        <v>1056536</v>
      </c>
      <c r="V30" s="383">
        <f t="shared" si="20"/>
        <v>919506</v>
      </c>
      <c r="W30" s="383">
        <f t="shared" si="20"/>
        <v>955578</v>
      </c>
      <c r="X30" s="383">
        <f t="shared" si="20"/>
        <v>949289</v>
      </c>
      <c r="Y30" s="383">
        <f t="shared" si="20"/>
        <v>1060030</v>
      </c>
      <c r="Z30" s="383">
        <f t="shared" si="20"/>
        <v>1029828</v>
      </c>
      <c r="AA30" s="383">
        <f t="shared" si="20"/>
        <v>1085143</v>
      </c>
      <c r="AB30" s="383">
        <f t="shared" si="20"/>
        <v>1078072</v>
      </c>
      <c r="AC30" s="383">
        <f t="shared" si="20"/>
        <v>1051765</v>
      </c>
      <c r="AD30" s="383">
        <f t="shared" si="20"/>
        <v>1036217</v>
      </c>
      <c r="AE30" s="383">
        <f t="shared" si="20"/>
        <v>1053260</v>
      </c>
      <c r="AF30" s="386">
        <v>1102303</v>
      </c>
      <c r="AG30" s="386">
        <v>1044576</v>
      </c>
      <c r="AH30" s="386">
        <v>1089828</v>
      </c>
      <c r="AI30" s="311">
        <f t="shared" si="2"/>
        <v>1.6</v>
      </c>
      <c r="AJ30" s="311">
        <f t="shared" si="2"/>
        <v>4.7</v>
      </c>
      <c r="AK30" s="311">
        <f t="shared" si="2"/>
        <v>-5.2</v>
      </c>
    </row>
    <row r="31" spans="1:37">
      <c r="A31" s="239">
        <v>210</v>
      </c>
      <c r="B31" s="238" t="s">
        <v>121</v>
      </c>
      <c r="C31" s="235">
        <v>792893</v>
      </c>
      <c r="D31" s="235">
        <v>781171</v>
      </c>
      <c r="E31" s="235">
        <v>779523</v>
      </c>
      <c r="F31" s="235">
        <v>784347</v>
      </c>
      <c r="G31" s="235">
        <v>775164</v>
      </c>
      <c r="H31" s="235">
        <v>813463</v>
      </c>
      <c r="I31" s="235">
        <v>853369</v>
      </c>
      <c r="J31" s="235">
        <v>875304</v>
      </c>
      <c r="K31" s="235">
        <v>852120</v>
      </c>
      <c r="L31" s="235">
        <v>846927</v>
      </c>
      <c r="M31" s="235">
        <v>824013</v>
      </c>
      <c r="N31" s="69">
        <f t="shared" si="19"/>
        <v>750816</v>
      </c>
      <c r="O31" s="69">
        <f t="shared" si="19"/>
        <v>765611</v>
      </c>
      <c r="P31" s="69">
        <f t="shared" si="19"/>
        <v>804707</v>
      </c>
      <c r="Q31" s="69">
        <f t="shared" si="19"/>
        <v>835148</v>
      </c>
      <c r="R31" s="69">
        <f t="shared" si="19"/>
        <v>856980</v>
      </c>
      <c r="S31" s="383">
        <f t="shared" si="20"/>
        <v>845467</v>
      </c>
      <c r="T31" s="383">
        <f t="shared" si="20"/>
        <v>878055</v>
      </c>
      <c r="U31" s="383">
        <f t="shared" si="20"/>
        <v>885339</v>
      </c>
      <c r="V31" s="383">
        <f t="shared" si="20"/>
        <v>693549</v>
      </c>
      <c r="W31" s="383">
        <f t="shared" si="20"/>
        <v>759840</v>
      </c>
      <c r="X31" s="383">
        <f t="shared" si="20"/>
        <v>710527</v>
      </c>
      <c r="Y31" s="383">
        <f t="shared" si="20"/>
        <v>713350</v>
      </c>
      <c r="Z31" s="383">
        <f t="shared" si="20"/>
        <v>777745</v>
      </c>
      <c r="AA31" s="383">
        <f t="shared" si="20"/>
        <v>775654</v>
      </c>
      <c r="AB31" s="383">
        <f t="shared" si="20"/>
        <v>757515</v>
      </c>
      <c r="AC31" s="383">
        <f t="shared" si="20"/>
        <v>777671</v>
      </c>
      <c r="AD31" s="383">
        <f t="shared" si="20"/>
        <v>804773</v>
      </c>
      <c r="AE31" s="383">
        <f t="shared" si="20"/>
        <v>808512</v>
      </c>
      <c r="AF31" s="386">
        <v>825061</v>
      </c>
      <c r="AG31" s="386">
        <v>784450</v>
      </c>
      <c r="AH31" s="386">
        <v>803294</v>
      </c>
      <c r="AI31" s="311">
        <f t="shared" si="2"/>
        <v>0.5</v>
      </c>
      <c r="AJ31" s="311">
        <f t="shared" si="2"/>
        <v>2</v>
      </c>
      <c r="AK31" s="311">
        <f t="shared" si="2"/>
        <v>-4.9000000000000004</v>
      </c>
    </row>
    <row r="32" spans="1:37">
      <c r="A32" s="239">
        <v>216</v>
      </c>
      <c r="B32" s="238" t="s">
        <v>122</v>
      </c>
      <c r="C32" s="235">
        <v>452760</v>
      </c>
      <c r="D32" s="235">
        <v>509121</v>
      </c>
      <c r="E32" s="235">
        <v>485696</v>
      </c>
      <c r="F32" s="235">
        <v>498908</v>
      </c>
      <c r="G32" s="235">
        <v>492447</v>
      </c>
      <c r="H32" s="235">
        <v>518139</v>
      </c>
      <c r="I32" s="235">
        <v>498980</v>
      </c>
      <c r="J32" s="235">
        <v>506397</v>
      </c>
      <c r="K32" s="235">
        <v>458306</v>
      </c>
      <c r="L32" s="235">
        <v>477636</v>
      </c>
      <c r="M32" s="235">
        <v>516689</v>
      </c>
      <c r="N32" s="69">
        <f t="shared" si="19"/>
        <v>486972</v>
      </c>
      <c r="O32" s="69">
        <f t="shared" si="19"/>
        <v>506269</v>
      </c>
      <c r="P32" s="69">
        <f t="shared" si="19"/>
        <v>491173</v>
      </c>
      <c r="Q32" s="69">
        <f t="shared" si="19"/>
        <v>484712</v>
      </c>
      <c r="R32" s="69">
        <f t="shared" si="19"/>
        <v>513172</v>
      </c>
      <c r="S32" s="383">
        <f t="shared" si="20"/>
        <v>544783</v>
      </c>
      <c r="T32" s="383">
        <f t="shared" si="20"/>
        <v>550314</v>
      </c>
      <c r="U32" s="383">
        <f t="shared" si="20"/>
        <v>587372</v>
      </c>
      <c r="V32" s="383">
        <f t="shared" si="20"/>
        <v>518077</v>
      </c>
      <c r="W32" s="383">
        <f t="shared" si="20"/>
        <v>562972</v>
      </c>
      <c r="X32" s="383">
        <f t="shared" si="20"/>
        <v>537658</v>
      </c>
      <c r="Y32" s="383">
        <f t="shared" si="20"/>
        <v>586209</v>
      </c>
      <c r="Z32" s="383">
        <f t="shared" si="20"/>
        <v>567858</v>
      </c>
      <c r="AA32" s="383">
        <f t="shared" si="20"/>
        <v>505205</v>
      </c>
      <c r="AB32" s="383">
        <f t="shared" si="20"/>
        <v>526145</v>
      </c>
      <c r="AC32" s="383">
        <f t="shared" si="20"/>
        <v>482109</v>
      </c>
      <c r="AD32" s="383">
        <f t="shared" si="20"/>
        <v>484934</v>
      </c>
      <c r="AE32" s="383">
        <f t="shared" si="20"/>
        <v>507091</v>
      </c>
      <c r="AF32" s="386">
        <v>469560</v>
      </c>
      <c r="AG32" s="386">
        <v>444375</v>
      </c>
      <c r="AH32" s="386">
        <v>463997</v>
      </c>
      <c r="AI32" s="311">
        <f t="shared" si="2"/>
        <v>4.5999999999999996</v>
      </c>
      <c r="AJ32" s="311">
        <f t="shared" si="2"/>
        <v>-7.4</v>
      </c>
      <c r="AK32" s="311">
        <f t="shared" si="2"/>
        <v>-5.4</v>
      </c>
    </row>
    <row r="33" spans="1:37">
      <c r="A33" s="239">
        <v>381</v>
      </c>
      <c r="B33" s="238" t="s">
        <v>123</v>
      </c>
      <c r="C33" s="235">
        <v>92616</v>
      </c>
      <c r="D33" s="235">
        <v>99012</v>
      </c>
      <c r="E33" s="235">
        <v>98649</v>
      </c>
      <c r="F33" s="235">
        <v>110090</v>
      </c>
      <c r="G33" s="235">
        <v>112395</v>
      </c>
      <c r="H33" s="235">
        <v>123498</v>
      </c>
      <c r="I33" s="235">
        <v>125870</v>
      </c>
      <c r="J33" s="235">
        <v>122813</v>
      </c>
      <c r="K33" s="235">
        <v>128187</v>
      </c>
      <c r="L33" s="235">
        <v>122967</v>
      </c>
      <c r="M33" s="235">
        <v>127771</v>
      </c>
      <c r="N33" s="69">
        <f t="shared" si="19"/>
        <v>118648</v>
      </c>
      <c r="O33" s="69">
        <f t="shared" si="19"/>
        <v>121022</v>
      </c>
      <c r="P33" s="69">
        <f t="shared" si="19"/>
        <v>119223</v>
      </c>
      <c r="Q33" s="69">
        <f t="shared" si="19"/>
        <v>125253</v>
      </c>
      <c r="R33" s="69">
        <f t="shared" si="19"/>
        <v>127283</v>
      </c>
      <c r="S33" s="383">
        <f t="shared" si="20"/>
        <v>137451</v>
      </c>
      <c r="T33" s="383">
        <f t="shared" si="20"/>
        <v>138804</v>
      </c>
      <c r="U33" s="383">
        <f t="shared" si="20"/>
        <v>131575</v>
      </c>
      <c r="V33" s="383">
        <f t="shared" si="20"/>
        <v>112868</v>
      </c>
      <c r="W33" s="383">
        <f t="shared" si="20"/>
        <v>126032</v>
      </c>
      <c r="X33" s="383">
        <f t="shared" si="20"/>
        <v>141109</v>
      </c>
      <c r="Y33" s="383">
        <f t="shared" si="20"/>
        <v>155867</v>
      </c>
      <c r="Z33" s="383">
        <f t="shared" si="20"/>
        <v>154830</v>
      </c>
      <c r="AA33" s="383">
        <f t="shared" si="20"/>
        <v>156526</v>
      </c>
      <c r="AB33" s="383">
        <f t="shared" si="20"/>
        <v>170631</v>
      </c>
      <c r="AC33" s="383">
        <f t="shared" si="20"/>
        <v>157176</v>
      </c>
      <c r="AD33" s="383">
        <f t="shared" si="20"/>
        <v>160253</v>
      </c>
      <c r="AE33" s="383">
        <f t="shared" si="20"/>
        <v>158877</v>
      </c>
      <c r="AF33" s="386">
        <v>144978</v>
      </c>
      <c r="AG33" s="386">
        <v>136529</v>
      </c>
      <c r="AH33" s="386">
        <v>144306</v>
      </c>
      <c r="AI33" s="311">
        <f t="shared" si="2"/>
        <v>-0.9</v>
      </c>
      <c r="AJ33" s="311">
        <f t="shared" si="2"/>
        <v>-8.6999999999999993</v>
      </c>
      <c r="AK33" s="311">
        <f t="shared" si="2"/>
        <v>-5.8</v>
      </c>
    </row>
    <row r="34" spans="1:37">
      <c r="A34" s="239">
        <v>382</v>
      </c>
      <c r="B34" s="238" t="s">
        <v>124</v>
      </c>
      <c r="C34" s="235">
        <v>141546</v>
      </c>
      <c r="D34" s="235">
        <v>142298</v>
      </c>
      <c r="E34" s="235">
        <v>146809</v>
      </c>
      <c r="F34" s="235">
        <v>132534</v>
      </c>
      <c r="G34" s="235">
        <v>142120</v>
      </c>
      <c r="H34" s="235">
        <v>162759</v>
      </c>
      <c r="I34" s="235">
        <v>154788</v>
      </c>
      <c r="J34" s="235">
        <v>150056</v>
      </c>
      <c r="K34" s="235">
        <v>145419</v>
      </c>
      <c r="L34" s="235">
        <v>134139</v>
      </c>
      <c r="M34" s="235">
        <v>131361</v>
      </c>
      <c r="N34" s="69">
        <f t="shared" si="19"/>
        <v>124685</v>
      </c>
      <c r="O34" s="69">
        <f t="shared" si="19"/>
        <v>121677</v>
      </c>
      <c r="P34" s="69">
        <f t="shared" si="19"/>
        <v>119160</v>
      </c>
      <c r="Q34" s="69">
        <f t="shared" si="19"/>
        <v>120121</v>
      </c>
      <c r="R34" s="69">
        <f t="shared" si="19"/>
        <v>133225</v>
      </c>
      <c r="S34" s="383">
        <f t="shared" si="20"/>
        <v>131763</v>
      </c>
      <c r="T34" s="383">
        <f t="shared" si="20"/>
        <v>126398</v>
      </c>
      <c r="U34" s="383">
        <f t="shared" si="20"/>
        <v>133870</v>
      </c>
      <c r="V34" s="383">
        <f t="shared" si="20"/>
        <v>120519</v>
      </c>
      <c r="W34" s="383">
        <f t="shared" si="20"/>
        <v>106235</v>
      </c>
      <c r="X34" s="383">
        <f t="shared" si="20"/>
        <v>109167</v>
      </c>
      <c r="Y34" s="383">
        <f t="shared" si="20"/>
        <v>128978</v>
      </c>
      <c r="Z34" s="383">
        <f t="shared" si="20"/>
        <v>126282</v>
      </c>
      <c r="AA34" s="383">
        <f t="shared" si="20"/>
        <v>142859</v>
      </c>
      <c r="AB34" s="383">
        <f t="shared" si="20"/>
        <v>137475</v>
      </c>
      <c r="AC34" s="383">
        <f t="shared" si="20"/>
        <v>135151</v>
      </c>
      <c r="AD34" s="383">
        <f t="shared" si="20"/>
        <v>143678</v>
      </c>
      <c r="AE34" s="383">
        <f t="shared" si="20"/>
        <v>144936</v>
      </c>
      <c r="AF34" s="386">
        <v>139028</v>
      </c>
      <c r="AG34" s="386">
        <v>133811</v>
      </c>
      <c r="AH34" s="386">
        <v>137334</v>
      </c>
      <c r="AI34" s="311">
        <f t="shared" si="2"/>
        <v>0.9</v>
      </c>
      <c r="AJ34" s="311">
        <f t="shared" si="2"/>
        <v>-4.0999999999999996</v>
      </c>
      <c r="AK34" s="311">
        <f t="shared" si="2"/>
        <v>-3.8</v>
      </c>
    </row>
    <row r="35" spans="1:37">
      <c r="A35" s="236">
        <v>4</v>
      </c>
      <c r="B35" s="241" t="s">
        <v>125</v>
      </c>
      <c r="C35" s="235">
        <v>994875</v>
      </c>
      <c r="D35" s="235">
        <v>1026170</v>
      </c>
      <c r="E35" s="235">
        <v>1011982</v>
      </c>
      <c r="F35" s="235">
        <v>1065241</v>
      </c>
      <c r="G35" s="235">
        <v>1067459</v>
      </c>
      <c r="H35" s="235">
        <v>1119763</v>
      </c>
      <c r="I35" s="235">
        <v>1169297</v>
      </c>
      <c r="J35" s="235">
        <v>1149380</v>
      </c>
      <c r="K35" s="235">
        <v>1114850</v>
      </c>
      <c r="L35" s="235">
        <v>1144873</v>
      </c>
      <c r="M35" s="235">
        <v>1154821</v>
      </c>
      <c r="N35" s="69">
        <f t="shared" ref="N35:AD35" si="21">SUM(N36:N41)</f>
        <v>1139753</v>
      </c>
      <c r="O35" s="69">
        <f t="shared" si="21"/>
        <v>1129022</v>
      </c>
      <c r="P35" s="69">
        <f t="shared" si="21"/>
        <v>1135851</v>
      </c>
      <c r="Q35" s="69">
        <f t="shared" si="21"/>
        <v>1139462</v>
      </c>
      <c r="R35" s="69">
        <f t="shared" si="21"/>
        <v>1163868</v>
      </c>
      <c r="S35" s="376">
        <f t="shared" si="21"/>
        <v>1152792</v>
      </c>
      <c r="T35" s="376">
        <f t="shared" si="21"/>
        <v>1137623</v>
      </c>
      <c r="U35" s="376">
        <f t="shared" si="21"/>
        <v>1120601</v>
      </c>
      <c r="V35" s="376">
        <f t="shared" si="21"/>
        <v>1047122</v>
      </c>
      <c r="W35" s="376">
        <f t="shared" si="21"/>
        <v>1084303</v>
      </c>
      <c r="X35" s="376">
        <f t="shared" si="21"/>
        <v>1048695</v>
      </c>
      <c r="Y35" s="376">
        <f t="shared" si="21"/>
        <v>1056185</v>
      </c>
      <c r="Z35" s="376">
        <f t="shared" si="21"/>
        <v>1072408</v>
      </c>
      <c r="AA35" s="376">
        <f t="shared" si="21"/>
        <v>1058142</v>
      </c>
      <c r="AB35" s="376">
        <f t="shared" si="21"/>
        <v>1039225</v>
      </c>
      <c r="AC35" s="376">
        <f t="shared" si="21"/>
        <v>1084236</v>
      </c>
      <c r="AD35" s="376">
        <f t="shared" si="21"/>
        <v>1149577</v>
      </c>
      <c r="AE35" s="376">
        <f>SUM(AE36:AE41)</f>
        <v>1117114</v>
      </c>
      <c r="AF35" s="376">
        <f>SUM(AF36:AF41)</f>
        <v>1080710</v>
      </c>
      <c r="AG35" s="376">
        <f>SUM(AG36:AG41)</f>
        <v>1018672</v>
      </c>
      <c r="AH35" s="376">
        <f>SUM(AH36:AH41)</f>
        <v>1061380</v>
      </c>
      <c r="AI35" s="311">
        <f t="shared" si="2"/>
        <v>-2.8</v>
      </c>
      <c r="AJ35" s="311">
        <f t="shared" si="2"/>
        <v>-3.3</v>
      </c>
      <c r="AK35" s="311">
        <f t="shared" si="2"/>
        <v>-5.7</v>
      </c>
    </row>
    <row r="36" spans="1:37">
      <c r="A36" s="236">
        <v>213</v>
      </c>
      <c r="B36" s="236" t="s">
        <v>237</v>
      </c>
      <c r="C36" s="235">
        <v>155125</v>
      </c>
      <c r="D36" s="235">
        <v>148931</v>
      </c>
      <c r="E36" s="235">
        <v>146891</v>
      </c>
      <c r="F36" s="235">
        <v>153695</v>
      </c>
      <c r="G36" s="235">
        <v>164770</v>
      </c>
      <c r="H36" s="235">
        <v>170426</v>
      </c>
      <c r="I36" s="235">
        <v>150093</v>
      </c>
      <c r="J36" s="235">
        <v>144070</v>
      </c>
      <c r="K36" s="235">
        <v>158083</v>
      </c>
      <c r="L36" s="235">
        <v>175004</v>
      </c>
      <c r="M36" s="235">
        <v>187900</v>
      </c>
      <c r="N36" s="69">
        <f t="shared" ref="N36:R41" si="22">ROUND(N$2*N105/N$75,0)</f>
        <v>164860</v>
      </c>
      <c r="O36" s="69">
        <f t="shared" si="22"/>
        <v>164979</v>
      </c>
      <c r="P36" s="69">
        <f t="shared" si="22"/>
        <v>169267</v>
      </c>
      <c r="Q36" s="69">
        <f t="shared" si="22"/>
        <v>160761</v>
      </c>
      <c r="R36" s="69">
        <f t="shared" si="22"/>
        <v>158680</v>
      </c>
      <c r="S36" s="383">
        <f t="shared" ref="S36:AE51" si="23">S105</f>
        <v>155852</v>
      </c>
      <c r="T36" s="383">
        <f t="shared" si="23"/>
        <v>157548</v>
      </c>
      <c r="U36" s="383">
        <f t="shared" si="23"/>
        <v>148633</v>
      </c>
      <c r="V36" s="383">
        <f t="shared" si="23"/>
        <v>139988</v>
      </c>
      <c r="W36" s="383">
        <f t="shared" si="23"/>
        <v>143428</v>
      </c>
      <c r="X36" s="383">
        <f t="shared" si="23"/>
        <v>124437</v>
      </c>
      <c r="Y36" s="383">
        <f t="shared" si="23"/>
        <v>126388</v>
      </c>
      <c r="Z36" s="383">
        <f t="shared" si="23"/>
        <v>133242</v>
      </c>
      <c r="AA36" s="383">
        <f t="shared" si="23"/>
        <v>120687</v>
      </c>
      <c r="AB36" s="383">
        <f t="shared" si="23"/>
        <v>126168</v>
      </c>
      <c r="AC36" s="383">
        <f t="shared" si="23"/>
        <v>123795</v>
      </c>
      <c r="AD36" s="383">
        <f t="shared" si="23"/>
        <v>124218</v>
      </c>
      <c r="AE36" s="383">
        <f t="shared" si="23"/>
        <v>123104</v>
      </c>
      <c r="AF36" s="386">
        <v>123082</v>
      </c>
      <c r="AG36" s="386">
        <v>116168</v>
      </c>
      <c r="AH36" s="386">
        <v>120425</v>
      </c>
      <c r="AI36" s="311">
        <f t="shared" si="2"/>
        <v>-0.9</v>
      </c>
      <c r="AJ36" s="311">
        <f t="shared" si="2"/>
        <v>0</v>
      </c>
      <c r="AK36" s="311">
        <f t="shared" si="2"/>
        <v>-5.6</v>
      </c>
    </row>
    <row r="37" spans="1:37">
      <c r="A37" s="236">
        <v>215</v>
      </c>
      <c r="B37" s="236" t="s">
        <v>238</v>
      </c>
      <c r="C37" s="235">
        <v>246629</v>
      </c>
      <c r="D37" s="235">
        <v>241480</v>
      </c>
      <c r="E37" s="235">
        <v>253686</v>
      </c>
      <c r="F37" s="235">
        <v>262111</v>
      </c>
      <c r="G37" s="235">
        <v>265549</v>
      </c>
      <c r="H37" s="235">
        <v>275818</v>
      </c>
      <c r="I37" s="235">
        <v>332492</v>
      </c>
      <c r="J37" s="235">
        <v>321591</v>
      </c>
      <c r="K37" s="235">
        <v>281488</v>
      </c>
      <c r="L37" s="235">
        <v>286350</v>
      </c>
      <c r="M37" s="235">
        <v>277309</v>
      </c>
      <c r="N37" s="69">
        <f t="shared" si="22"/>
        <v>277329</v>
      </c>
      <c r="O37" s="69">
        <f t="shared" si="22"/>
        <v>282297</v>
      </c>
      <c r="P37" s="69">
        <f t="shared" si="22"/>
        <v>283454</v>
      </c>
      <c r="Q37" s="69">
        <f t="shared" si="22"/>
        <v>280769</v>
      </c>
      <c r="R37" s="69">
        <f t="shared" si="22"/>
        <v>288226</v>
      </c>
      <c r="S37" s="383">
        <f t="shared" si="23"/>
        <v>272053</v>
      </c>
      <c r="T37" s="383">
        <f t="shared" si="23"/>
        <v>273781</v>
      </c>
      <c r="U37" s="383">
        <f t="shared" si="23"/>
        <v>266997</v>
      </c>
      <c r="V37" s="383">
        <f t="shared" si="23"/>
        <v>251512</v>
      </c>
      <c r="W37" s="383">
        <f t="shared" si="23"/>
        <v>258817</v>
      </c>
      <c r="X37" s="383">
        <f t="shared" si="23"/>
        <v>250181</v>
      </c>
      <c r="Y37" s="383">
        <f t="shared" si="23"/>
        <v>254125</v>
      </c>
      <c r="Z37" s="383">
        <f t="shared" si="23"/>
        <v>267378</v>
      </c>
      <c r="AA37" s="383">
        <f t="shared" si="23"/>
        <v>257585</v>
      </c>
      <c r="AB37" s="383">
        <f t="shared" si="23"/>
        <v>266150</v>
      </c>
      <c r="AC37" s="383">
        <f t="shared" si="23"/>
        <v>271547</v>
      </c>
      <c r="AD37" s="383">
        <f t="shared" si="23"/>
        <v>281305</v>
      </c>
      <c r="AE37" s="383">
        <f t="shared" si="23"/>
        <v>283680</v>
      </c>
      <c r="AF37" s="386">
        <v>283751</v>
      </c>
      <c r="AG37" s="386">
        <v>267534</v>
      </c>
      <c r="AH37" s="386">
        <v>276925</v>
      </c>
      <c r="AI37" s="311">
        <f t="shared" si="2"/>
        <v>0.8</v>
      </c>
      <c r="AJ37" s="311">
        <f t="shared" si="2"/>
        <v>0</v>
      </c>
      <c r="AK37" s="311">
        <f t="shared" si="2"/>
        <v>-5.7</v>
      </c>
    </row>
    <row r="38" spans="1:37">
      <c r="A38" s="239">
        <v>218</v>
      </c>
      <c r="B38" s="238" t="s">
        <v>126</v>
      </c>
      <c r="C38" s="235">
        <v>180843</v>
      </c>
      <c r="D38" s="235">
        <v>197104</v>
      </c>
      <c r="E38" s="235">
        <v>182303</v>
      </c>
      <c r="F38" s="235">
        <v>189881</v>
      </c>
      <c r="G38" s="235">
        <v>193199</v>
      </c>
      <c r="H38" s="235">
        <v>205983</v>
      </c>
      <c r="I38" s="235">
        <v>202038</v>
      </c>
      <c r="J38" s="235">
        <v>205353</v>
      </c>
      <c r="K38" s="235">
        <v>202880</v>
      </c>
      <c r="L38" s="235">
        <v>207547</v>
      </c>
      <c r="M38" s="235">
        <v>205099</v>
      </c>
      <c r="N38" s="69">
        <f t="shared" si="22"/>
        <v>199423</v>
      </c>
      <c r="O38" s="69">
        <f t="shared" si="22"/>
        <v>204976</v>
      </c>
      <c r="P38" s="69">
        <f t="shared" si="22"/>
        <v>203657</v>
      </c>
      <c r="Q38" s="69">
        <f t="shared" si="22"/>
        <v>209475</v>
      </c>
      <c r="R38" s="69">
        <f t="shared" si="22"/>
        <v>212556</v>
      </c>
      <c r="S38" s="383">
        <f t="shared" si="23"/>
        <v>216512</v>
      </c>
      <c r="T38" s="383">
        <f t="shared" si="23"/>
        <v>214002</v>
      </c>
      <c r="U38" s="383">
        <f t="shared" si="23"/>
        <v>218186</v>
      </c>
      <c r="V38" s="383">
        <f t="shared" si="23"/>
        <v>198889</v>
      </c>
      <c r="W38" s="383">
        <f t="shared" si="23"/>
        <v>206894</v>
      </c>
      <c r="X38" s="383">
        <f t="shared" si="23"/>
        <v>204687</v>
      </c>
      <c r="Y38" s="383">
        <f t="shared" si="23"/>
        <v>196334</v>
      </c>
      <c r="Z38" s="383">
        <f t="shared" si="23"/>
        <v>208762</v>
      </c>
      <c r="AA38" s="383">
        <f t="shared" si="23"/>
        <v>212704</v>
      </c>
      <c r="AB38" s="383">
        <f t="shared" si="23"/>
        <v>217153</v>
      </c>
      <c r="AC38" s="383">
        <f t="shared" si="23"/>
        <v>211880</v>
      </c>
      <c r="AD38" s="383">
        <f t="shared" si="23"/>
        <v>226333</v>
      </c>
      <c r="AE38" s="383">
        <f t="shared" si="23"/>
        <v>225987</v>
      </c>
      <c r="AF38" s="386">
        <v>205634</v>
      </c>
      <c r="AG38" s="386">
        <v>191924</v>
      </c>
      <c r="AH38" s="386">
        <v>202230</v>
      </c>
      <c r="AI38" s="311">
        <f t="shared" si="2"/>
        <v>-0.2</v>
      </c>
      <c r="AJ38" s="311">
        <f t="shared" si="2"/>
        <v>-9</v>
      </c>
      <c r="AK38" s="311">
        <f t="shared" si="2"/>
        <v>-6.7</v>
      </c>
    </row>
    <row r="39" spans="1:37">
      <c r="A39" s="239">
        <v>220</v>
      </c>
      <c r="B39" s="238" t="s">
        <v>127</v>
      </c>
      <c r="C39" s="235">
        <v>169010</v>
      </c>
      <c r="D39" s="235">
        <v>175082</v>
      </c>
      <c r="E39" s="235">
        <v>175629</v>
      </c>
      <c r="F39" s="235">
        <v>181702</v>
      </c>
      <c r="G39" s="235">
        <v>181781</v>
      </c>
      <c r="H39" s="235">
        <v>183174</v>
      </c>
      <c r="I39" s="235">
        <v>198314</v>
      </c>
      <c r="J39" s="235">
        <v>192512</v>
      </c>
      <c r="K39" s="235">
        <v>186314</v>
      </c>
      <c r="L39" s="235">
        <v>182250</v>
      </c>
      <c r="M39" s="235">
        <v>183773</v>
      </c>
      <c r="N39" s="69">
        <f t="shared" si="22"/>
        <v>185711</v>
      </c>
      <c r="O39" s="69">
        <f t="shared" si="22"/>
        <v>186039</v>
      </c>
      <c r="P39" s="69">
        <f t="shared" si="22"/>
        <v>186596</v>
      </c>
      <c r="Q39" s="69">
        <f t="shared" si="22"/>
        <v>191490</v>
      </c>
      <c r="R39" s="69">
        <f t="shared" si="22"/>
        <v>198604</v>
      </c>
      <c r="S39" s="383">
        <f t="shared" si="23"/>
        <v>189904</v>
      </c>
      <c r="T39" s="383">
        <f t="shared" si="23"/>
        <v>191132</v>
      </c>
      <c r="U39" s="383">
        <f t="shared" si="23"/>
        <v>188064</v>
      </c>
      <c r="V39" s="383">
        <f t="shared" si="23"/>
        <v>180228</v>
      </c>
      <c r="W39" s="383">
        <f t="shared" si="23"/>
        <v>180480</v>
      </c>
      <c r="X39" s="383">
        <f t="shared" si="23"/>
        <v>181454</v>
      </c>
      <c r="Y39" s="383">
        <f t="shared" si="23"/>
        <v>191112</v>
      </c>
      <c r="Z39" s="383">
        <f t="shared" si="23"/>
        <v>188372</v>
      </c>
      <c r="AA39" s="383">
        <f t="shared" si="23"/>
        <v>177785</v>
      </c>
      <c r="AB39" s="383">
        <f t="shared" si="23"/>
        <v>170604</v>
      </c>
      <c r="AC39" s="383">
        <f t="shared" si="23"/>
        <v>185759</v>
      </c>
      <c r="AD39" s="383">
        <f t="shared" si="23"/>
        <v>206245</v>
      </c>
      <c r="AE39" s="383">
        <f t="shared" si="23"/>
        <v>202403</v>
      </c>
      <c r="AF39" s="386">
        <v>180803</v>
      </c>
      <c r="AG39" s="386">
        <v>170941</v>
      </c>
      <c r="AH39" s="386">
        <v>177894</v>
      </c>
      <c r="AI39" s="311">
        <f t="shared" si="2"/>
        <v>-1.9</v>
      </c>
      <c r="AJ39" s="311">
        <f t="shared" si="2"/>
        <v>-10.7</v>
      </c>
      <c r="AK39" s="311">
        <f t="shared" si="2"/>
        <v>-5.5</v>
      </c>
    </row>
    <row r="40" spans="1:37">
      <c r="A40" s="239">
        <v>228</v>
      </c>
      <c r="B40" s="238" t="s">
        <v>239</v>
      </c>
      <c r="C40" s="235">
        <v>189453</v>
      </c>
      <c r="D40" s="235">
        <v>203643</v>
      </c>
      <c r="E40" s="235">
        <v>191177</v>
      </c>
      <c r="F40" s="235">
        <v>212968</v>
      </c>
      <c r="G40" s="235">
        <v>197214</v>
      </c>
      <c r="H40" s="235">
        <v>216472</v>
      </c>
      <c r="I40" s="235">
        <v>218057</v>
      </c>
      <c r="J40" s="235">
        <v>217965</v>
      </c>
      <c r="K40" s="235">
        <v>219302</v>
      </c>
      <c r="L40" s="235">
        <v>228856</v>
      </c>
      <c r="M40" s="235">
        <v>234667</v>
      </c>
      <c r="N40" s="69">
        <f t="shared" si="22"/>
        <v>246083</v>
      </c>
      <c r="O40" s="69">
        <f t="shared" si="22"/>
        <v>223734</v>
      </c>
      <c r="P40" s="69">
        <f t="shared" si="22"/>
        <v>225434</v>
      </c>
      <c r="Q40" s="69">
        <f t="shared" si="22"/>
        <v>230993</v>
      </c>
      <c r="R40" s="69">
        <f t="shared" si="22"/>
        <v>238471</v>
      </c>
      <c r="S40" s="383">
        <f>S109</f>
        <v>254203</v>
      </c>
      <c r="T40" s="383">
        <f t="shared" si="23"/>
        <v>237404</v>
      </c>
      <c r="U40" s="383">
        <f t="shared" si="23"/>
        <v>236967</v>
      </c>
      <c r="V40" s="383">
        <f t="shared" si="23"/>
        <v>223023</v>
      </c>
      <c r="W40" s="383">
        <f t="shared" si="23"/>
        <v>238571</v>
      </c>
      <c r="X40" s="383">
        <f t="shared" si="23"/>
        <v>228000</v>
      </c>
      <c r="Y40" s="383">
        <f t="shared" si="23"/>
        <v>228658</v>
      </c>
      <c r="Z40" s="383">
        <f t="shared" si="23"/>
        <v>217143</v>
      </c>
      <c r="AA40" s="383">
        <f t="shared" si="23"/>
        <v>232236</v>
      </c>
      <c r="AB40" s="383">
        <f t="shared" si="23"/>
        <v>201902</v>
      </c>
      <c r="AC40" s="383">
        <f t="shared" si="23"/>
        <v>232808</v>
      </c>
      <c r="AD40" s="383">
        <f t="shared" si="23"/>
        <v>251405</v>
      </c>
      <c r="AE40" s="383">
        <f t="shared" si="23"/>
        <v>225172</v>
      </c>
      <c r="AF40" s="386">
        <v>228837</v>
      </c>
      <c r="AG40" s="386">
        <v>215415</v>
      </c>
      <c r="AH40" s="386">
        <v>225184</v>
      </c>
      <c r="AI40" s="311">
        <f t="shared" si="2"/>
        <v>-10.4</v>
      </c>
      <c r="AJ40" s="311">
        <f t="shared" si="2"/>
        <v>1.6</v>
      </c>
      <c r="AK40" s="311">
        <f t="shared" si="2"/>
        <v>-5.9</v>
      </c>
    </row>
    <row r="41" spans="1:37">
      <c r="A41" s="239">
        <v>365</v>
      </c>
      <c r="B41" s="238" t="s">
        <v>240</v>
      </c>
      <c r="C41" s="235">
        <v>53815</v>
      </c>
      <c r="D41" s="235">
        <v>59930</v>
      </c>
      <c r="E41" s="235">
        <v>62296</v>
      </c>
      <c r="F41" s="235">
        <v>64884</v>
      </c>
      <c r="G41" s="235">
        <v>64946</v>
      </c>
      <c r="H41" s="235">
        <v>67890</v>
      </c>
      <c r="I41" s="235">
        <v>68303</v>
      </c>
      <c r="J41" s="235">
        <v>67889</v>
      </c>
      <c r="K41" s="235">
        <v>66783</v>
      </c>
      <c r="L41" s="235">
        <v>64866</v>
      </c>
      <c r="M41" s="235">
        <v>66073</v>
      </c>
      <c r="N41" s="69">
        <f t="shared" si="22"/>
        <v>66347</v>
      </c>
      <c r="O41" s="69">
        <f t="shared" si="22"/>
        <v>66997</v>
      </c>
      <c r="P41" s="69">
        <f t="shared" si="22"/>
        <v>67443</v>
      </c>
      <c r="Q41" s="69">
        <f t="shared" si="22"/>
        <v>65974</v>
      </c>
      <c r="R41" s="69">
        <f t="shared" si="22"/>
        <v>67331</v>
      </c>
      <c r="S41" s="383">
        <f>S110</f>
        <v>64268</v>
      </c>
      <c r="T41" s="383">
        <f t="shared" si="23"/>
        <v>63756</v>
      </c>
      <c r="U41" s="383">
        <f t="shared" si="23"/>
        <v>61754</v>
      </c>
      <c r="V41" s="383">
        <f t="shared" si="23"/>
        <v>53482</v>
      </c>
      <c r="W41" s="383">
        <f t="shared" si="23"/>
        <v>56113</v>
      </c>
      <c r="X41" s="383">
        <f t="shared" si="23"/>
        <v>59936</v>
      </c>
      <c r="Y41" s="383">
        <f t="shared" si="23"/>
        <v>59568</v>
      </c>
      <c r="Z41" s="383">
        <f t="shared" si="23"/>
        <v>57511</v>
      </c>
      <c r="AA41" s="383">
        <f t="shared" si="23"/>
        <v>57145</v>
      </c>
      <c r="AB41" s="383">
        <f t="shared" si="23"/>
        <v>57248</v>
      </c>
      <c r="AC41" s="383">
        <f t="shared" si="23"/>
        <v>58447</v>
      </c>
      <c r="AD41" s="383">
        <f t="shared" si="23"/>
        <v>60071</v>
      </c>
      <c r="AE41" s="383">
        <f t="shared" si="23"/>
        <v>56768</v>
      </c>
      <c r="AF41" s="386">
        <v>58603</v>
      </c>
      <c r="AG41" s="386">
        <v>56690</v>
      </c>
      <c r="AH41" s="386">
        <v>58722</v>
      </c>
      <c r="AI41" s="311">
        <f t="shared" si="2"/>
        <v>-5.5</v>
      </c>
      <c r="AJ41" s="311">
        <f t="shared" si="2"/>
        <v>3.2</v>
      </c>
      <c r="AK41" s="311">
        <f t="shared" si="2"/>
        <v>-3.3</v>
      </c>
    </row>
    <row r="42" spans="1:37">
      <c r="A42" s="236">
        <v>5</v>
      </c>
      <c r="B42" s="241" t="s">
        <v>128</v>
      </c>
      <c r="C42" s="235">
        <v>2517328</v>
      </c>
      <c r="D42" s="235">
        <v>2586757</v>
      </c>
      <c r="E42" s="235">
        <v>2642134</v>
      </c>
      <c r="F42" s="235">
        <v>2615806</v>
      </c>
      <c r="G42" s="235">
        <v>2557534</v>
      </c>
      <c r="H42" s="235">
        <v>2633951</v>
      </c>
      <c r="I42" s="235">
        <v>2705805</v>
      </c>
      <c r="J42" s="235">
        <v>2659852</v>
      </c>
      <c r="K42" s="235">
        <v>2558071</v>
      </c>
      <c r="L42" s="235">
        <v>2463080</v>
      </c>
      <c r="M42" s="235">
        <v>2504580</v>
      </c>
      <c r="N42" s="69">
        <f t="shared" ref="N42:AD42" si="24">SUM(N43:N46)</f>
        <v>2427698</v>
      </c>
      <c r="O42" s="69">
        <f t="shared" si="24"/>
        <v>2393277</v>
      </c>
      <c r="P42" s="69">
        <f t="shared" si="24"/>
        <v>2424962</v>
      </c>
      <c r="Q42" s="69">
        <f t="shared" si="24"/>
        <v>2469002</v>
      </c>
      <c r="R42" s="69">
        <f t="shared" si="24"/>
        <v>2518709</v>
      </c>
      <c r="S42" s="376">
        <f t="shared" si="24"/>
        <v>2474343</v>
      </c>
      <c r="T42" s="376">
        <f t="shared" si="24"/>
        <v>2459354</v>
      </c>
      <c r="U42" s="376">
        <f t="shared" si="24"/>
        <v>2538356</v>
      </c>
      <c r="V42" s="376">
        <f t="shared" si="24"/>
        <v>2211467</v>
      </c>
      <c r="W42" s="376">
        <f t="shared" si="24"/>
        <v>2400294</v>
      </c>
      <c r="X42" s="376">
        <f t="shared" si="24"/>
        <v>2384995</v>
      </c>
      <c r="Y42" s="376">
        <f t="shared" si="24"/>
        <v>2364820</v>
      </c>
      <c r="Z42" s="376">
        <f t="shared" si="24"/>
        <v>2469847</v>
      </c>
      <c r="AA42" s="376">
        <f t="shared" si="24"/>
        <v>2483712</v>
      </c>
      <c r="AB42" s="376">
        <f t="shared" si="24"/>
        <v>2480253</v>
      </c>
      <c r="AC42" s="376">
        <f t="shared" si="24"/>
        <v>2525502</v>
      </c>
      <c r="AD42" s="376">
        <f t="shared" si="24"/>
        <v>2552704</v>
      </c>
      <c r="AE42" s="376">
        <f>SUM(AE43:AE46)</f>
        <v>2536466</v>
      </c>
      <c r="AF42" s="376">
        <f>SUM(AF43:AF46)</f>
        <v>2413937</v>
      </c>
      <c r="AG42" s="376">
        <f>SUM(AG43:AG46)</f>
        <v>2290085</v>
      </c>
      <c r="AH42" s="376">
        <f>SUM(AH43:AH46)</f>
        <v>2405805</v>
      </c>
      <c r="AI42" s="311">
        <f t="shared" si="2"/>
        <v>-0.6</v>
      </c>
      <c r="AJ42" s="311">
        <f t="shared" si="2"/>
        <v>-4.8</v>
      </c>
      <c r="AK42" s="311">
        <f t="shared" si="2"/>
        <v>-5.0999999999999996</v>
      </c>
    </row>
    <row r="43" spans="1:37">
      <c r="A43" s="236">
        <v>201</v>
      </c>
      <c r="B43" s="236" t="s">
        <v>241</v>
      </c>
      <c r="C43" s="235">
        <v>2332056</v>
      </c>
      <c r="D43" s="235">
        <v>2407626</v>
      </c>
      <c r="E43" s="235">
        <v>2458061</v>
      </c>
      <c r="F43" s="235">
        <v>2422867</v>
      </c>
      <c r="G43" s="235">
        <v>2368457</v>
      </c>
      <c r="H43" s="235">
        <v>2425847</v>
      </c>
      <c r="I43" s="235">
        <v>2493631</v>
      </c>
      <c r="J43" s="235">
        <v>2451154</v>
      </c>
      <c r="K43" s="235">
        <v>2349811</v>
      </c>
      <c r="L43" s="235">
        <v>2263315</v>
      </c>
      <c r="M43" s="235">
        <v>2296802</v>
      </c>
      <c r="N43" s="69">
        <f t="shared" ref="N43:R46" si="25">ROUND(N$2*N112/N$75,0)</f>
        <v>2219411</v>
      </c>
      <c r="O43" s="69">
        <f t="shared" si="25"/>
        <v>2185624</v>
      </c>
      <c r="P43" s="69">
        <f t="shared" si="25"/>
        <v>2210501</v>
      </c>
      <c r="Q43" s="69">
        <f t="shared" si="25"/>
        <v>2246788</v>
      </c>
      <c r="R43" s="69">
        <f t="shared" si="25"/>
        <v>2298328</v>
      </c>
      <c r="S43" s="383">
        <f>S112</f>
        <v>2260062</v>
      </c>
      <c r="T43" s="383">
        <f t="shared" si="23"/>
        <v>2248309</v>
      </c>
      <c r="U43" s="383">
        <f t="shared" si="23"/>
        <v>2330238</v>
      </c>
      <c r="V43" s="383">
        <f t="shared" si="23"/>
        <v>2023585</v>
      </c>
      <c r="W43" s="383">
        <f t="shared" si="23"/>
        <v>2196749</v>
      </c>
      <c r="X43" s="383">
        <f t="shared" si="23"/>
        <v>2182200</v>
      </c>
      <c r="Y43" s="383">
        <f t="shared" si="23"/>
        <v>2164720</v>
      </c>
      <c r="Z43" s="383">
        <f t="shared" si="23"/>
        <v>2259605</v>
      </c>
      <c r="AA43" s="383">
        <f t="shared" si="23"/>
        <v>2277721</v>
      </c>
      <c r="AB43" s="383">
        <f t="shared" si="23"/>
        <v>2281723</v>
      </c>
      <c r="AC43" s="383">
        <f t="shared" si="23"/>
        <v>2311079</v>
      </c>
      <c r="AD43" s="383">
        <f t="shared" si="23"/>
        <v>2328644</v>
      </c>
      <c r="AE43" s="383">
        <f t="shared" si="23"/>
        <v>2321428</v>
      </c>
      <c r="AF43" s="386">
        <v>2222103</v>
      </c>
      <c r="AG43" s="386">
        <v>2104766</v>
      </c>
      <c r="AH43" s="386">
        <v>2208756</v>
      </c>
      <c r="AI43" s="311">
        <f t="shared" si="2"/>
        <v>-0.3</v>
      </c>
      <c r="AJ43" s="311">
        <f t="shared" si="2"/>
        <v>-4.3</v>
      </c>
      <c r="AK43" s="311">
        <f t="shared" si="2"/>
        <v>-5.3</v>
      </c>
    </row>
    <row r="44" spans="1:37">
      <c r="A44" s="239">
        <v>442</v>
      </c>
      <c r="B44" s="238" t="s">
        <v>129</v>
      </c>
      <c r="C44" s="235">
        <v>34087</v>
      </c>
      <c r="D44" s="235">
        <v>34702</v>
      </c>
      <c r="E44" s="235">
        <v>33071</v>
      </c>
      <c r="F44" s="235">
        <v>33288</v>
      </c>
      <c r="G44" s="235">
        <v>36424</v>
      </c>
      <c r="H44" s="235">
        <v>37351</v>
      </c>
      <c r="I44" s="235">
        <v>38949</v>
      </c>
      <c r="J44" s="235">
        <v>37664</v>
      </c>
      <c r="K44" s="235">
        <v>39225</v>
      </c>
      <c r="L44" s="235">
        <v>36808</v>
      </c>
      <c r="M44" s="235">
        <v>37607</v>
      </c>
      <c r="N44" s="69">
        <f t="shared" si="25"/>
        <v>34782</v>
      </c>
      <c r="O44" s="69">
        <f t="shared" si="25"/>
        <v>35609</v>
      </c>
      <c r="P44" s="69">
        <f t="shared" si="25"/>
        <v>36898</v>
      </c>
      <c r="Q44" s="69">
        <f t="shared" si="25"/>
        <v>40112</v>
      </c>
      <c r="R44" s="69">
        <f t="shared" si="25"/>
        <v>42230</v>
      </c>
      <c r="S44" s="383">
        <f>S113</f>
        <v>41022</v>
      </c>
      <c r="T44" s="383">
        <f t="shared" si="23"/>
        <v>38759</v>
      </c>
      <c r="U44" s="383">
        <f t="shared" si="23"/>
        <v>36987</v>
      </c>
      <c r="V44" s="383">
        <f t="shared" si="23"/>
        <v>32108</v>
      </c>
      <c r="W44" s="383">
        <f t="shared" si="23"/>
        <v>30905</v>
      </c>
      <c r="X44" s="383">
        <f t="shared" si="23"/>
        <v>29292</v>
      </c>
      <c r="Y44" s="383">
        <f t="shared" si="23"/>
        <v>31794</v>
      </c>
      <c r="Z44" s="383">
        <f t="shared" si="23"/>
        <v>31929</v>
      </c>
      <c r="AA44" s="383">
        <f t="shared" si="23"/>
        <v>30297</v>
      </c>
      <c r="AB44" s="383">
        <f t="shared" si="23"/>
        <v>28426</v>
      </c>
      <c r="AC44" s="383">
        <f t="shared" si="23"/>
        <v>30945</v>
      </c>
      <c r="AD44" s="383">
        <f t="shared" si="23"/>
        <v>31448</v>
      </c>
      <c r="AE44" s="383">
        <f t="shared" si="23"/>
        <v>30828</v>
      </c>
      <c r="AF44" s="386">
        <v>32354</v>
      </c>
      <c r="AG44" s="386">
        <v>31770</v>
      </c>
      <c r="AH44" s="386">
        <v>32841</v>
      </c>
      <c r="AI44" s="311">
        <f t="shared" si="2"/>
        <v>-2</v>
      </c>
      <c r="AJ44" s="311">
        <f t="shared" si="2"/>
        <v>5</v>
      </c>
      <c r="AK44" s="311">
        <f t="shared" si="2"/>
        <v>-1.8</v>
      </c>
    </row>
    <row r="45" spans="1:37">
      <c r="A45" s="239">
        <v>443</v>
      </c>
      <c r="B45" s="238" t="s">
        <v>130</v>
      </c>
      <c r="C45" s="235">
        <v>119234</v>
      </c>
      <c r="D45" s="235">
        <v>112919</v>
      </c>
      <c r="E45" s="235">
        <v>116586</v>
      </c>
      <c r="F45" s="235">
        <v>121330</v>
      </c>
      <c r="G45" s="235">
        <v>117777</v>
      </c>
      <c r="H45" s="235">
        <v>134092</v>
      </c>
      <c r="I45" s="235">
        <v>138429</v>
      </c>
      <c r="J45" s="235">
        <v>134139</v>
      </c>
      <c r="K45" s="235">
        <v>132265</v>
      </c>
      <c r="L45" s="235">
        <v>126341</v>
      </c>
      <c r="M45" s="235">
        <v>131723</v>
      </c>
      <c r="N45" s="69">
        <f t="shared" si="25"/>
        <v>135065</v>
      </c>
      <c r="O45" s="69">
        <f t="shared" si="25"/>
        <v>134440</v>
      </c>
      <c r="P45" s="69">
        <f t="shared" si="25"/>
        <v>140341</v>
      </c>
      <c r="Q45" s="69">
        <f t="shared" si="25"/>
        <v>145318</v>
      </c>
      <c r="R45" s="69">
        <f t="shared" si="25"/>
        <v>140914</v>
      </c>
      <c r="S45" s="383">
        <f>S114</f>
        <v>139355</v>
      </c>
      <c r="T45" s="383">
        <f t="shared" si="23"/>
        <v>139827</v>
      </c>
      <c r="U45" s="383">
        <f t="shared" si="23"/>
        <v>139209</v>
      </c>
      <c r="V45" s="383">
        <f t="shared" si="23"/>
        <v>124753</v>
      </c>
      <c r="W45" s="383">
        <f t="shared" si="23"/>
        <v>142694</v>
      </c>
      <c r="X45" s="383">
        <f t="shared" si="23"/>
        <v>144258</v>
      </c>
      <c r="Y45" s="383">
        <f t="shared" si="23"/>
        <v>140617</v>
      </c>
      <c r="Z45" s="383">
        <f t="shared" si="23"/>
        <v>149418</v>
      </c>
      <c r="AA45" s="383">
        <f t="shared" si="23"/>
        <v>146687</v>
      </c>
      <c r="AB45" s="383">
        <f t="shared" si="23"/>
        <v>138733</v>
      </c>
      <c r="AC45" s="383">
        <f t="shared" si="23"/>
        <v>152211</v>
      </c>
      <c r="AD45" s="383">
        <f t="shared" si="23"/>
        <v>159813</v>
      </c>
      <c r="AE45" s="383">
        <f t="shared" si="23"/>
        <v>151489</v>
      </c>
      <c r="AF45" s="386">
        <v>125576</v>
      </c>
      <c r="AG45" s="386">
        <v>119557</v>
      </c>
      <c r="AH45" s="386">
        <v>129267</v>
      </c>
      <c r="AI45" s="311">
        <f t="shared" si="2"/>
        <v>-5.2</v>
      </c>
      <c r="AJ45" s="311">
        <f t="shared" si="2"/>
        <v>-17.100000000000001</v>
      </c>
      <c r="AK45" s="311">
        <f t="shared" si="2"/>
        <v>-4.8</v>
      </c>
    </row>
    <row r="46" spans="1:37">
      <c r="A46" s="239">
        <v>446</v>
      </c>
      <c r="B46" s="238" t="s">
        <v>242</v>
      </c>
      <c r="C46" s="235">
        <v>31951</v>
      </c>
      <c r="D46" s="235">
        <v>31510</v>
      </c>
      <c r="E46" s="235">
        <v>34416</v>
      </c>
      <c r="F46" s="235">
        <v>38321</v>
      </c>
      <c r="G46" s="235">
        <v>34876</v>
      </c>
      <c r="H46" s="235">
        <v>36661</v>
      </c>
      <c r="I46" s="235">
        <v>34796</v>
      </c>
      <c r="J46" s="235">
        <v>36895</v>
      </c>
      <c r="K46" s="235">
        <v>36770</v>
      </c>
      <c r="L46" s="235">
        <v>36616</v>
      </c>
      <c r="M46" s="235">
        <v>38448</v>
      </c>
      <c r="N46" s="69">
        <f t="shared" si="25"/>
        <v>38440</v>
      </c>
      <c r="O46" s="69">
        <f t="shared" si="25"/>
        <v>37604</v>
      </c>
      <c r="P46" s="69">
        <f t="shared" si="25"/>
        <v>37222</v>
      </c>
      <c r="Q46" s="69">
        <f t="shared" si="25"/>
        <v>36784</v>
      </c>
      <c r="R46" s="69">
        <f t="shared" si="25"/>
        <v>37237</v>
      </c>
      <c r="S46" s="383">
        <f>S115</f>
        <v>33904</v>
      </c>
      <c r="T46" s="383">
        <f t="shared" si="23"/>
        <v>32459</v>
      </c>
      <c r="U46" s="383">
        <f t="shared" si="23"/>
        <v>31922</v>
      </c>
      <c r="V46" s="383">
        <f t="shared" si="23"/>
        <v>31021</v>
      </c>
      <c r="W46" s="383">
        <f t="shared" si="23"/>
        <v>29946</v>
      </c>
      <c r="X46" s="383">
        <f t="shared" si="23"/>
        <v>29245</v>
      </c>
      <c r="Y46" s="383">
        <f t="shared" si="23"/>
        <v>27689</v>
      </c>
      <c r="Z46" s="383">
        <f t="shared" si="23"/>
        <v>28895</v>
      </c>
      <c r="AA46" s="383">
        <f t="shared" si="23"/>
        <v>29007</v>
      </c>
      <c r="AB46" s="383">
        <f t="shared" si="23"/>
        <v>31371</v>
      </c>
      <c r="AC46" s="383">
        <f t="shared" si="23"/>
        <v>31267</v>
      </c>
      <c r="AD46" s="383">
        <f t="shared" si="23"/>
        <v>32799</v>
      </c>
      <c r="AE46" s="383">
        <f t="shared" si="23"/>
        <v>32721</v>
      </c>
      <c r="AF46" s="386">
        <v>33904</v>
      </c>
      <c r="AG46" s="386">
        <v>33992</v>
      </c>
      <c r="AH46" s="386">
        <v>34941</v>
      </c>
      <c r="AI46" s="311">
        <f t="shared" si="2"/>
        <v>-0.2</v>
      </c>
      <c r="AJ46" s="311">
        <f t="shared" si="2"/>
        <v>3.6</v>
      </c>
      <c r="AK46" s="311">
        <f t="shared" si="2"/>
        <v>0.3</v>
      </c>
    </row>
    <row r="47" spans="1:37">
      <c r="A47" s="236">
        <v>6</v>
      </c>
      <c r="B47" s="241" t="s">
        <v>131</v>
      </c>
      <c r="C47" s="235">
        <v>891486</v>
      </c>
      <c r="D47" s="235">
        <v>944131</v>
      </c>
      <c r="E47" s="235">
        <v>926151</v>
      </c>
      <c r="F47" s="235">
        <v>983577</v>
      </c>
      <c r="G47" s="235">
        <v>997879</v>
      </c>
      <c r="H47" s="235">
        <v>1068513</v>
      </c>
      <c r="I47" s="235">
        <v>1080117</v>
      </c>
      <c r="J47" s="235">
        <v>1055069</v>
      </c>
      <c r="K47" s="235">
        <v>1037989</v>
      </c>
      <c r="L47" s="235">
        <v>1067910</v>
      </c>
      <c r="M47" s="235">
        <v>1070674</v>
      </c>
      <c r="N47" s="69">
        <f t="shared" ref="N47:AD47" si="26">SUM(N48:N54)</f>
        <v>997082</v>
      </c>
      <c r="O47" s="69">
        <f t="shared" si="26"/>
        <v>1003921</v>
      </c>
      <c r="P47" s="69">
        <f t="shared" si="26"/>
        <v>986449</v>
      </c>
      <c r="Q47" s="69">
        <f t="shared" si="26"/>
        <v>978114</v>
      </c>
      <c r="R47" s="69">
        <f t="shared" si="26"/>
        <v>975112</v>
      </c>
      <c r="S47" s="376">
        <f t="shared" si="26"/>
        <v>957085</v>
      </c>
      <c r="T47" s="376">
        <f t="shared" si="26"/>
        <v>948391</v>
      </c>
      <c r="U47" s="376">
        <f t="shared" si="26"/>
        <v>914161</v>
      </c>
      <c r="V47" s="376">
        <f t="shared" si="26"/>
        <v>861645</v>
      </c>
      <c r="W47" s="376">
        <f t="shared" si="26"/>
        <v>908836</v>
      </c>
      <c r="X47" s="376">
        <f t="shared" si="26"/>
        <v>915483</v>
      </c>
      <c r="Y47" s="376">
        <f t="shared" si="26"/>
        <v>935000</v>
      </c>
      <c r="Z47" s="376">
        <f t="shared" si="26"/>
        <v>917453</v>
      </c>
      <c r="AA47" s="376">
        <f t="shared" si="26"/>
        <v>935735</v>
      </c>
      <c r="AB47" s="376">
        <f t="shared" si="26"/>
        <v>944550</v>
      </c>
      <c r="AC47" s="376">
        <f t="shared" si="26"/>
        <v>954268</v>
      </c>
      <c r="AD47" s="376">
        <f t="shared" si="26"/>
        <v>1004228</v>
      </c>
      <c r="AE47" s="376">
        <f>SUM(AE48:AE54)</f>
        <v>978615</v>
      </c>
      <c r="AF47" s="376">
        <f>SUM(AF48:AF54)</f>
        <v>945292</v>
      </c>
      <c r="AG47" s="376">
        <f>SUM(AG48:AG54)</f>
        <v>893509</v>
      </c>
      <c r="AH47" s="376">
        <f>SUM(AH48:AH54)</f>
        <v>933957</v>
      </c>
      <c r="AI47" s="311">
        <f t="shared" si="2"/>
        <v>-2.6</v>
      </c>
      <c r="AJ47" s="311">
        <f t="shared" si="2"/>
        <v>-3.4</v>
      </c>
      <c r="AK47" s="311">
        <f t="shared" si="2"/>
        <v>-5.5</v>
      </c>
    </row>
    <row r="48" spans="1:37">
      <c r="A48" s="239">
        <v>208</v>
      </c>
      <c r="B48" s="238" t="s">
        <v>132</v>
      </c>
      <c r="C48" s="235">
        <v>130906</v>
      </c>
      <c r="D48" s="235">
        <v>131743</v>
      </c>
      <c r="E48" s="235">
        <v>130567</v>
      </c>
      <c r="F48" s="235">
        <v>144988</v>
      </c>
      <c r="G48" s="235">
        <v>150153</v>
      </c>
      <c r="H48" s="235">
        <v>162106</v>
      </c>
      <c r="I48" s="235">
        <v>163661</v>
      </c>
      <c r="J48" s="235">
        <v>151371</v>
      </c>
      <c r="K48" s="235">
        <v>147598</v>
      </c>
      <c r="L48" s="235">
        <v>185959</v>
      </c>
      <c r="M48" s="235">
        <v>158959</v>
      </c>
      <c r="N48" s="69">
        <f t="shared" ref="N48:R54" si="27">ROUND(N$2*N117/N$75,0)</f>
        <v>139953</v>
      </c>
      <c r="O48" s="69">
        <f t="shared" si="27"/>
        <v>115527</v>
      </c>
      <c r="P48" s="69">
        <f t="shared" si="27"/>
        <v>107925</v>
      </c>
      <c r="Q48" s="69">
        <f t="shared" si="27"/>
        <v>111246</v>
      </c>
      <c r="R48" s="69">
        <f t="shared" si="27"/>
        <v>120491</v>
      </c>
      <c r="S48" s="383">
        <f t="shared" ref="S48:AE54" si="28">S117</f>
        <v>130199</v>
      </c>
      <c r="T48" s="383">
        <f t="shared" si="23"/>
        <v>129136</v>
      </c>
      <c r="U48" s="383">
        <f t="shared" si="23"/>
        <v>125862</v>
      </c>
      <c r="V48" s="383">
        <f t="shared" si="23"/>
        <v>120898</v>
      </c>
      <c r="W48" s="383">
        <f t="shared" si="23"/>
        <v>120455</v>
      </c>
      <c r="X48" s="383">
        <f t="shared" si="23"/>
        <v>110597</v>
      </c>
      <c r="Y48" s="383">
        <f t="shared" si="23"/>
        <v>113343</v>
      </c>
      <c r="Z48" s="383">
        <f t="shared" si="23"/>
        <v>114784</v>
      </c>
      <c r="AA48" s="383">
        <f t="shared" si="23"/>
        <v>134798</v>
      </c>
      <c r="AB48" s="383">
        <f t="shared" si="23"/>
        <v>173325</v>
      </c>
      <c r="AC48" s="383">
        <f t="shared" si="23"/>
        <v>135650</v>
      </c>
      <c r="AD48" s="383">
        <f t="shared" si="23"/>
        <v>141080</v>
      </c>
      <c r="AE48" s="383">
        <f t="shared" si="23"/>
        <v>145635</v>
      </c>
      <c r="AF48" s="386">
        <v>126984</v>
      </c>
      <c r="AG48" s="386">
        <v>118238</v>
      </c>
      <c r="AH48" s="386">
        <v>124113</v>
      </c>
      <c r="AI48" s="311">
        <f t="shared" si="2"/>
        <v>3.2</v>
      </c>
      <c r="AJ48" s="311">
        <f t="shared" si="2"/>
        <v>-12.8</v>
      </c>
      <c r="AK48" s="311">
        <f t="shared" si="2"/>
        <v>-6.9</v>
      </c>
    </row>
    <row r="49" spans="1:37">
      <c r="A49" s="239">
        <v>212</v>
      </c>
      <c r="B49" s="238" t="s">
        <v>133</v>
      </c>
      <c r="C49" s="235">
        <v>179332</v>
      </c>
      <c r="D49" s="235">
        <v>189822</v>
      </c>
      <c r="E49" s="235">
        <v>189135</v>
      </c>
      <c r="F49" s="235">
        <v>190623</v>
      </c>
      <c r="G49" s="235">
        <v>191794</v>
      </c>
      <c r="H49" s="235">
        <v>218251</v>
      </c>
      <c r="I49" s="235">
        <v>219406</v>
      </c>
      <c r="J49" s="235">
        <v>212608</v>
      </c>
      <c r="K49" s="235">
        <v>209053</v>
      </c>
      <c r="L49" s="235">
        <v>209259</v>
      </c>
      <c r="M49" s="235">
        <v>225494</v>
      </c>
      <c r="N49" s="69">
        <f t="shared" si="27"/>
        <v>200886</v>
      </c>
      <c r="O49" s="69">
        <f t="shared" si="27"/>
        <v>205697</v>
      </c>
      <c r="P49" s="69">
        <f t="shared" si="27"/>
        <v>205205</v>
      </c>
      <c r="Q49" s="69">
        <f t="shared" si="27"/>
        <v>205423</v>
      </c>
      <c r="R49" s="69">
        <f t="shared" si="27"/>
        <v>203122</v>
      </c>
      <c r="S49" s="383">
        <f t="shared" si="28"/>
        <v>191052</v>
      </c>
      <c r="T49" s="383">
        <f t="shared" si="23"/>
        <v>183329</v>
      </c>
      <c r="U49" s="383">
        <f t="shared" si="23"/>
        <v>177072</v>
      </c>
      <c r="V49" s="383">
        <f t="shared" si="23"/>
        <v>179441</v>
      </c>
      <c r="W49" s="383">
        <f t="shared" si="23"/>
        <v>196999</v>
      </c>
      <c r="X49" s="383">
        <f t="shared" si="23"/>
        <v>202193</v>
      </c>
      <c r="Y49" s="383">
        <f t="shared" si="23"/>
        <v>211069</v>
      </c>
      <c r="Z49" s="383">
        <f t="shared" si="23"/>
        <v>212697</v>
      </c>
      <c r="AA49" s="383">
        <f t="shared" si="23"/>
        <v>209111</v>
      </c>
      <c r="AB49" s="383">
        <f t="shared" si="23"/>
        <v>216629</v>
      </c>
      <c r="AC49" s="383">
        <f t="shared" si="23"/>
        <v>231058</v>
      </c>
      <c r="AD49" s="383">
        <f t="shared" si="23"/>
        <v>245195</v>
      </c>
      <c r="AE49" s="383">
        <f t="shared" si="23"/>
        <v>245625</v>
      </c>
      <c r="AF49" s="386">
        <v>218562</v>
      </c>
      <c r="AG49" s="386">
        <v>206492</v>
      </c>
      <c r="AH49" s="386">
        <v>216565</v>
      </c>
      <c r="AI49" s="311">
        <f t="shared" si="2"/>
        <v>0.2</v>
      </c>
      <c r="AJ49" s="311">
        <f t="shared" si="2"/>
        <v>-11</v>
      </c>
      <c r="AK49" s="311">
        <f t="shared" si="2"/>
        <v>-5.5</v>
      </c>
    </row>
    <row r="50" spans="1:37">
      <c r="A50" s="239">
        <v>227</v>
      </c>
      <c r="B50" s="238" t="s">
        <v>243</v>
      </c>
      <c r="C50" s="235">
        <v>122077</v>
      </c>
      <c r="D50" s="235">
        <v>129138</v>
      </c>
      <c r="E50" s="235">
        <v>131550</v>
      </c>
      <c r="F50" s="235">
        <v>136491</v>
      </c>
      <c r="G50" s="235">
        <v>139327</v>
      </c>
      <c r="H50" s="235">
        <v>148228</v>
      </c>
      <c r="I50" s="235">
        <v>146541</v>
      </c>
      <c r="J50" s="235">
        <v>144284</v>
      </c>
      <c r="K50" s="235">
        <v>137101</v>
      </c>
      <c r="L50" s="235">
        <v>131818</v>
      </c>
      <c r="M50" s="235">
        <v>143140</v>
      </c>
      <c r="N50" s="69">
        <f t="shared" si="27"/>
        <v>139752</v>
      </c>
      <c r="O50" s="69">
        <f t="shared" si="27"/>
        <v>141369</v>
      </c>
      <c r="P50" s="69">
        <f t="shared" si="27"/>
        <v>136929</v>
      </c>
      <c r="Q50" s="69">
        <f t="shared" si="27"/>
        <v>133904</v>
      </c>
      <c r="R50" s="69">
        <f t="shared" si="27"/>
        <v>133060</v>
      </c>
      <c r="S50" s="383">
        <f t="shared" si="28"/>
        <v>123665</v>
      </c>
      <c r="T50" s="383">
        <f t="shared" si="23"/>
        <v>123200</v>
      </c>
      <c r="U50" s="383">
        <f t="shared" si="23"/>
        <v>115809</v>
      </c>
      <c r="V50" s="383">
        <f t="shared" si="23"/>
        <v>110537</v>
      </c>
      <c r="W50" s="383">
        <f t="shared" si="23"/>
        <v>110104</v>
      </c>
      <c r="X50" s="383">
        <f t="shared" si="23"/>
        <v>108358</v>
      </c>
      <c r="Y50" s="383">
        <f t="shared" si="23"/>
        <v>112161</v>
      </c>
      <c r="Z50" s="383">
        <f t="shared" si="23"/>
        <v>112070</v>
      </c>
      <c r="AA50" s="383">
        <f t="shared" si="23"/>
        <v>109689</v>
      </c>
      <c r="AB50" s="383">
        <f t="shared" si="23"/>
        <v>108142</v>
      </c>
      <c r="AC50" s="383">
        <f t="shared" si="23"/>
        <v>108518</v>
      </c>
      <c r="AD50" s="383">
        <f t="shared" si="23"/>
        <v>108882</v>
      </c>
      <c r="AE50" s="383">
        <f t="shared" si="23"/>
        <v>108783</v>
      </c>
      <c r="AF50" s="386">
        <v>109455</v>
      </c>
      <c r="AG50" s="386">
        <v>105404</v>
      </c>
      <c r="AH50" s="386">
        <v>109081</v>
      </c>
      <c r="AI50" s="311">
        <f t="shared" si="2"/>
        <v>-0.1</v>
      </c>
      <c r="AJ50" s="311">
        <f t="shared" si="2"/>
        <v>0.6</v>
      </c>
      <c r="AK50" s="311">
        <f t="shared" si="2"/>
        <v>-3.7</v>
      </c>
    </row>
    <row r="51" spans="1:37">
      <c r="A51" s="239">
        <v>229</v>
      </c>
      <c r="B51" s="238" t="s">
        <v>244</v>
      </c>
      <c r="C51" s="235">
        <v>259729</v>
      </c>
      <c r="D51" s="235">
        <v>265644</v>
      </c>
      <c r="E51" s="235">
        <v>277672</v>
      </c>
      <c r="F51" s="235">
        <v>292965</v>
      </c>
      <c r="G51" s="235">
        <v>291537</v>
      </c>
      <c r="H51" s="235">
        <v>304969</v>
      </c>
      <c r="I51" s="235">
        <v>299721</v>
      </c>
      <c r="J51" s="235">
        <v>298747</v>
      </c>
      <c r="K51" s="235">
        <v>286096</v>
      </c>
      <c r="L51" s="235">
        <v>288340</v>
      </c>
      <c r="M51" s="235">
        <v>288776</v>
      </c>
      <c r="N51" s="69">
        <f t="shared" si="27"/>
        <v>281201</v>
      </c>
      <c r="O51" s="69">
        <f t="shared" si="27"/>
        <v>299275</v>
      </c>
      <c r="P51" s="69">
        <f t="shared" si="27"/>
        <v>303609</v>
      </c>
      <c r="Q51" s="69">
        <f t="shared" si="27"/>
        <v>299562</v>
      </c>
      <c r="R51" s="69">
        <f t="shared" si="27"/>
        <v>299291</v>
      </c>
      <c r="S51" s="383">
        <f t="shared" si="28"/>
        <v>304229</v>
      </c>
      <c r="T51" s="383">
        <f t="shared" si="23"/>
        <v>302738</v>
      </c>
      <c r="U51" s="383">
        <f t="shared" si="23"/>
        <v>302219</v>
      </c>
      <c r="V51" s="383">
        <f t="shared" si="23"/>
        <v>268512</v>
      </c>
      <c r="W51" s="383">
        <f t="shared" si="23"/>
        <v>287475</v>
      </c>
      <c r="X51" s="383">
        <f t="shared" si="23"/>
        <v>300588</v>
      </c>
      <c r="Y51" s="383">
        <f t="shared" si="23"/>
        <v>307124</v>
      </c>
      <c r="Z51" s="383">
        <f t="shared" si="23"/>
        <v>300598</v>
      </c>
      <c r="AA51" s="383">
        <f t="shared" si="23"/>
        <v>295088</v>
      </c>
      <c r="AB51" s="383">
        <f t="shared" si="23"/>
        <v>297220</v>
      </c>
      <c r="AC51" s="383">
        <f t="shared" si="23"/>
        <v>304317</v>
      </c>
      <c r="AD51" s="383">
        <f t="shared" si="23"/>
        <v>315781</v>
      </c>
      <c r="AE51" s="383">
        <f t="shared" si="23"/>
        <v>294698</v>
      </c>
      <c r="AF51" s="386">
        <v>303861</v>
      </c>
      <c r="AG51" s="386">
        <v>283866</v>
      </c>
      <c r="AH51" s="386">
        <v>298869</v>
      </c>
      <c r="AI51" s="311">
        <f t="shared" si="2"/>
        <v>-6.7</v>
      </c>
      <c r="AJ51" s="311">
        <f t="shared" si="2"/>
        <v>3.1</v>
      </c>
      <c r="AK51" s="311">
        <f t="shared" si="2"/>
        <v>-6.6</v>
      </c>
    </row>
    <row r="52" spans="1:37">
      <c r="A52" s="239">
        <v>464</v>
      </c>
      <c r="B52" s="238" t="s">
        <v>134</v>
      </c>
      <c r="C52" s="235">
        <v>97219</v>
      </c>
      <c r="D52" s="235">
        <v>93300</v>
      </c>
      <c r="E52" s="235">
        <v>87733</v>
      </c>
      <c r="F52" s="235">
        <v>104983</v>
      </c>
      <c r="G52" s="235">
        <v>110638</v>
      </c>
      <c r="H52" s="235">
        <v>115217</v>
      </c>
      <c r="I52" s="235">
        <v>121200</v>
      </c>
      <c r="J52" s="235">
        <v>127269</v>
      </c>
      <c r="K52" s="235">
        <v>134527</v>
      </c>
      <c r="L52" s="235">
        <v>134002</v>
      </c>
      <c r="M52" s="235">
        <v>134101</v>
      </c>
      <c r="N52" s="69">
        <f t="shared" si="27"/>
        <v>118714</v>
      </c>
      <c r="O52" s="69">
        <f t="shared" si="27"/>
        <v>124813</v>
      </c>
      <c r="P52" s="69">
        <f t="shared" si="27"/>
        <v>117906</v>
      </c>
      <c r="Q52" s="69">
        <f t="shared" si="27"/>
        <v>112985</v>
      </c>
      <c r="R52" s="69">
        <f t="shared" si="27"/>
        <v>108061</v>
      </c>
      <c r="S52" s="383">
        <f t="shared" si="28"/>
        <v>103151</v>
      </c>
      <c r="T52" s="383">
        <f t="shared" si="28"/>
        <v>106317</v>
      </c>
      <c r="U52" s="383">
        <f t="shared" si="28"/>
        <v>93949</v>
      </c>
      <c r="V52" s="383">
        <f t="shared" si="28"/>
        <v>87021</v>
      </c>
      <c r="W52" s="383">
        <f t="shared" si="28"/>
        <v>95763</v>
      </c>
      <c r="X52" s="383">
        <f t="shared" si="28"/>
        <v>99581</v>
      </c>
      <c r="Y52" s="383">
        <f t="shared" si="28"/>
        <v>98000</v>
      </c>
      <c r="Z52" s="383">
        <f t="shared" si="28"/>
        <v>83550</v>
      </c>
      <c r="AA52" s="383">
        <f t="shared" si="28"/>
        <v>89814</v>
      </c>
      <c r="AB52" s="383">
        <f t="shared" si="28"/>
        <v>53230</v>
      </c>
      <c r="AC52" s="383">
        <f t="shared" si="28"/>
        <v>73762</v>
      </c>
      <c r="AD52" s="383">
        <f t="shared" si="28"/>
        <v>91555</v>
      </c>
      <c r="AE52" s="383">
        <f t="shared" si="28"/>
        <v>85278</v>
      </c>
      <c r="AF52" s="386">
        <v>83475</v>
      </c>
      <c r="AG52" s="386">
        <v>80623</v>
      </c>
      <c r="AH52" s="386">
        <v>83019</v>
      </c>
      <c r="AI52" s="311">
        <f t="shared" si="2"/>
        <v>-6.9</v>
      </c>
      <c r="AJ52" s="311">
        <f t="shared" si="2"/>
        <v>-2.1</v>
      </c>
      <c r="AK52" s="311">
        <f t="shared" si="2"/>
        <v>-3.4</v>
      </c>
    </row>
    <row r="53" spans="1:37">
      <c r="A53" s="239">
        <v>481</v>
      </c>
      <c r="B53" s="238" t="s">
        <v>135</v>
      </c>
      <c r="C53" s="235">
        <v>43486</v>
      </c>
      <c r="D53" s="235">
        <v>45795</v>
      </c>
      <c r="E53" s="235">
        <v>48320</v>
      </c>
      <c r="F53" s="235">
        <v>47890</v>
      </c>
      <c r="G53" s="235">
        <v>47044</v>
      </c>
      <c r="H53" s="235">
        <v>51744</v>
      </c>
      <c r="I53" s="235">
        <v>54536</v>
      </c>
      <c r="J53" s="235">
        <v>50109</v>
      </c>
      <c r="K53" s="235">
        <v>53558</v>
      </c>
      <c r="L53" s="235">
        <v>49227</v>
      </c>
      <c r="M53" s="235">
        <v>52758</v>
      </c>
      <c r="N53" s="69">
        <f t="shared" si="27"/>
        <v>51192</v>
      </c>
      <c r="O53" s="69">
        <f t="shared" si="27"/>
        <v>48423</v>
      </c>
      <c r="P53" s="69">
        <f t="shared" si="27"/>
        <v>47640</v>
      </c>
      <c r="Q53" s="69">
        <f t="shared" si="27"/>
        <v>48499</v>
      </c>
      <c r="R53" s="69">
        <f t="shared" si="27"/>
        <v>48265</v>
      </c>
      <c r="S53" s="383">
        <f t="shared" si="28"/>
        <v>44894</v>
      </c>
      <c r="T53" s="383">
        <f t="shared" si="28"/>
        <v>45621</v>
      </c>
      <c r="U53" s="383">
        <f t="shared" si="28"/>
        <v>42661</v>
      </c>
      <c r="V53" s="383">
        <f t="shared" si="28"/>
        <v>39918</v>
      </c>
      <c r="W53" s="383">
        <f t="shared" si="28"/>
        <v>40386</v>
      </c>
      <c r="X53" s="383">
        <f t="shared" si="28"/>
        <v>38327</v>
      </c>
      <c r="Y53" s="383">
        <f t="shared" si="28"/>
        <v>39017</v>
      </c>
      <c r="Z53" s="383">
        <f t="shared" si="28"/>
        <v>39417</v>
      </c>
      <c r="AA53" s="383">
        <f t="shared" si="28"/>
        <v>43854</v>
      </c>
      <c r="AB53" s="383">
        <f t="shared" si="28"/>
        <v>43418</v>
      </c>
      <c r="AC53" s="383">
        <f t="shared" si="28"/>
        <v>48806</v>
      </c>
      <c r="AD53" s="383">
        <f t="shared" si="28"/>
        <v>48220</v>
      </c>
      <c r="AE53" s="383">
        <f t="shared" si="28"/>
        <v>46920</v>
      </c>
      <c r="AF53" s="386">
        <v>49930</v>
      </c>
      <c r="AG53" s="386">
        <v>48067</v>
      </c>
      <c r="AH53" s="386">
        <v>49894</v>
      </c>
      <c r="AI53" s="311">
        <f t="shared" si="2"/>
        <v>-2.7</v>
      </c>
      <c r="AJ53" s="311">
        <f t="shared" si="2"/>
        <v>6.4</v>
      </c>
      <c r="AK53" s="311">
        <f t="shared" si="2"/>
        <v>-3.7</v>
      </c>
    </row>
    <row r="54" spans="1:37">
      <c r="A54" s="239">
        <v>501</v>
      </c>
      <c r="B54" s="238" t="s">
        <v>245</v>
      </c>
      <c r="C54" s="235">
        <v>58737</v>
      </c>
      <c r="D54" s="235">
        <v>88689</v>
      </c>
      <c r="E54" s="235">
        <v>61174</v>
      </c>
      <c r="F54" s="235">
        <v>65637</v>
      </c>
      <c r="G54" s="235">
        <v>67386</v>
      </c>
      <c r="H54" s="235">
        <v>67998</v>
      </c>
      <c r="I54" s="235">
        <v>75052</v>
      </c>
      <c r="J54" s="235">
        <v>70681</v>
      </c>
      <c r="K54" s="235">
        <v>70056</v>
      </c>
      <c r="L54" s="235">
        <v>69305</v>
      </c>
      <c r="M54" s="235">
        <v>67446</v>
      </c>
      <c r="N54" s="69">
        <f t="shared" si="27"/>
        <v>65384</v>
      </c>
      <c r="O54" s="69">
        <f t="shared" si="27"/>
        <v>68817</v>
      </c>
      <c r="P54" s="69">
        <f t="shared" si="27"/>
        <v>67235</v>
      </c>
      <c r="Q54" s="69">
        <f t="shared" si="27"/>
        <v>66495</v>
      </c>
      <c r="R54" s="69">
        <f t="shared" si="27"/>
        <v>62822</v>
      </c>
      <c r="S54" s="383">
        <f t="shared" si="28"/>
        <v>59895</v>
      </c>
      <c r="T54" s="383">
        <f t="shared" si="28"/>
        <v>58050</v>
      </c>
      <c r="U54" s="383">
        <f t="shared" si="28"/>
        <v>56589</v>
      </c>
      <c r="V54" s="383">
        <f t="shared" si="28"/>
        <v>55318</v>
      </c>
      <c r="W54" s="383">
        <f t="shared" si="28"/>
        <v>57654</v>
      </c>
      <c r="X54" s="383">
        <f t="shared" si="28"/>
        <v>55839</v>
      </c>
      <c r="Y54" s="383">
        <f t="shared" si="28"/>
        <v>54286</v>
      </c>
      <c r="Z54" s="383">
        <f t="shared" si="28"/>
        <v>54337</v>
      </c>
      <c r="AA54" s="383">
        <f t="shared" si="28"/>
        <v>53381</v>
      </c>
      <c r="AB54" s="383">
        <f t="shared" si="28"/>
        <v>52586</v>
      </c>
      <c r="AC54" s="383">
        <f t="shared" si="28"/>
        <v>52157</v>
      </c>
      <c r="AD54" s="383">
        <f t="shared" si="28"/>
        <v>53515</v>
      </c>
      <c r="AE54" s="383">
        <f t="shared" si="28"/>
        <v>51676</v>
      </c>
      <c r="AF54" s="386">
        <v>53025</v>
      </c>
      <c r="AG54" s="386">
        <v>50819</v>
      </c>
      <c r="AH54" s="386">
        <v>52416</v>
      </c>
      <c r="AI54" s="311">
        <f t="shared" si="2"/>
        <v>-3.4</v>
      </c>
      <c r="AJ54" s="311">
        <f t="shared" si="2"/>
        <v>2.6</v>
      </c>
      <c r="AK54" s="311">
        <f t="shared" si="2"/>
        <v>-4.2</v>
      </c>
    </row>
    <row r="55" spans="1:37">
      <c r="A55" s="239">
        <v>7</v>
      </c>
      <c r="B55" s="242" t="s">
        <v>32</v>
      </c>
      <c r="C55" s="235">
        <v>581752</v>
      </c>
      <c r="D55" s="235">
        <v>592994</v>
      </c>
      <c r="E55" s="235">
        <v>608019</v>
      </c>
      <c r="F55" s="235">
        <v>644647</v>
      </c>
      <c r="G55" s="235">
        <v>626392</v>
      </c>
      <c r="H55" s="235">
        <v>660159</v>
      </c>
      <c r="I55" s="235">
        <v>691636</v>
      </c>
      <c r="J55" s="235">
        <v>703527</v>
      </c>
      <c r="K55" s="235">
        <v>699310</v>
      </c>
      <c r="L55" s="235">
        <v>697424</v>
      </c>
      <c r="M55" s="235">
        <v>703303</v>
      </c>
      <c r="N55" s="69">
        <f t="shared" ref="N55:AD55" si="29">SUM(N56:N60)</f>
        <v>674476</v>
      </c>
      <c r="O55" s="69">
        <f t="shared" si="29"/>
        <v>706258</v>
      </c>
      <c r="P55" s="69">
        <f t="shared" si="29"/>
        <v>679093</v>
      </c>
      <c r="Q55" s="69">
        <f t="shared" si="29"/>
        <v>673617</v>
      </c>
      <c r="R55" s="69">
        <f t="shared" si="29"/>
        <v>666460</v>
      </c>
      <c r="S55" s="376">
        <f t="shared" si="29"/>
        <v>614348</v>
      </c>
      <c r="T55" s="376">
        <f t="shared" si="29"/>
        <v>611039</v>
      </c>
      <c r="U55" s="376">
        <f t="shared" si="29"/>
        <v>575287</v>
      </c>
      <c r="V55" s="376">
        <f t="shared" si="29"/>
        <v>548703</v>
      </c>
      <c r="W55" s="376">
        <f t="shared" si="29"/>
        <v>555843</v>
      </c>
      <c r="X55" s="376">
        <f t="shared" si="29"/>
        <v>558312</v>
      </c>
      <c r="Y55" s="376">
        <f t="shared" si="29"/>
        <v>567619</v>
      </c>
      <c r="Z55" s="376">
        <f t="shared" si="29"/>
        <v>583926</v>
      </c>
      <c r="AA55" s="376">
        <f t="shared" si="29"/>
        <v>589129</v>
      </c>
      <c r="AB55" s="376">
        <f t="shared" si="29"/>
        <v>602813</v>
      </c>
      <c r="AC55" s="376">
        <f t="shared" si="29"/>
        <v>596929</v>
      </c>
      <c r="AD55" s="376">
        <f t="shared" si="29"/>
        <v>618370</v>
      </c>
      <c r="AE55" s="376">
        <f>SUM(AE56:AE60)</f>
        <v>608554</v>
      </c>
      <c r="AF55" s="376">
        <f>SUM(AF56:AF60)</f>
        <v>622161</v>
      </c>
      <c r="AG55" s="376">
        <f>SUM(AG56:AG60)</f>
        <v>597934</v>
      </c>
      <c r="AH55" s="376">
        <f>SUM(AH56:AH60)</f>
        <v>610932</v>
      </c>
      <c r="AI55" s="311">
        <f t="shared" si="2"/>
        <v>-1.6</v>
      </c>
      <c r="AJ55" s="311">
        <f t="shared" si="2"/>
        <v>2.2000000000000002</v>
      </c>
      <c r="AK55" s="311">
        <f t="shared" si="2"/>
        <v>-3.9</v>
      </c>
    </row>
    <row r="56" spans="1:37">
      <c r="A56" s="239">
        <v>209</v>
      </c>
      <c r="B56" s="238" t="s">
        <v>246</v>
      </c>
      <c r="C56" s="235">
        <v>277929</v>
      </c>
      <c r="D56" s="235">
        <v>280168</v>
      </c>
      <c r="E56" s="235">
        <v>287579</v>
      </c>
      <c r="F56" s="235">
        <v>306099</v>
      </c>
      <c r="G56" s="235">
        <v>294636</v>
      </c>
      <c r="H56" s="235">
        <v>313352</v>
      </c>
      <c r="I56" s="235">
        <v>323982</v>
      </c>
      <c r="J56" s="235">
        <v>328119</v>
      </c>
      <c r="K56" s="235">
        <v>327919</v>
      </c>
      <c r="L56" s="235">
        <v>327109</v>
      </c>
      <c r="M56" s="235">
        <v>329843</v>
      </c>
      <c r="N56" s="69">
        <f t="shared" ref="N56:R60" si="30">ROUND(N$2*N125/N$75,0)</f>
        <v>318213</v>
      </c>
      <c r="O56" s="69">
        <f t="shared" si="30"/>
        <v>343993</v>
      </c>
      <c r="P56" s="69">
        <f t="shared" si="30"/>
        <v>330187</v>
      </c>
      <c r="Q56" s="69">
        <f t="shared" si="30"/>
        <v>330371</v>
      </c>
      <c r="R56" s="69">
        <f t="shared" si="30"/>
        <v>325014</v>
      </c>
      <c r="S56" s="383">
        <f>S125</f>
        <v>300731</v>
      </c>
      <c r="T56" s="383">
        <f t="shared" ref="T56:AE67" si="31">T125</f>
        <v>297664</v>
      </c>
      <c r="U56" s="383">
        <f t="shared" si="31"/>
        <v>282588</v>
      </c>
      <c r="V56" s="383">
        <f t="shared" si="31"/>
        <v>272800</v>
      </c>
      <c r="W56" s="383">
        <f t="shared" si="31"/>
        <v>275219</v>
      </c>
      <c r="X56" s="383">
        <f t="shared" si="31"/>
        <v>273577</v>
      </c>
      <c r="Y56" s="383">
        <f t="shared" si="31"/>
        <v>279554</v>
      </c>
      <c r="Z56" s="383">
        <f t="shared" si="31"/>
        <v>287841</v>
      </c>
      <c r="AA56" s="383">
        <f t="shared" si="31"/>
        <v>280891</v>
      </c>
      <c r="AB56" s="383">
        <f t="shared" si="31"/>
        <v>285788</v>
      </c>
      <c r="AC56" s="383">
        <f t="shared" si="31"/>
        <v>281989</v>
      </c>
      <c r="AD56" s="383">
        <f t="shared" si="31"/>
        <v>286720</v>
      </c>
      <c r="AE56" s="383">
        <f t="shared" si="31"/>
        <v>281905</v>
      </c>
      <c r="AF56" s="386">
        <v>293340</v>
      </c>
      <c r="AG56" s="386">
        <v>279554</v>
      </c>
      <c r="AH56" s="386">
        <v>290812</v>
      </c>
      <c r="AI56" s="311">
        <f t="shared" si="2"/>
        <v>-1.7</v>
      </c>
      <c r="AJ56" s="311">
        <f t="shared" si="2"/>
        <v>4.0999999999999996</v>
      </c>
      <c r="AK56" s="311">
        <f t="shared" si="2"/>
        <v>-4.7</v>
      </c>
    </row>
    <row r="57" spans="1:37">
      <c r="A57" s="239">
        <v>222</v>
      </c>
      <c r="B57" s="238" t="s">
        <v>247</v>
      </c>
      <c r="C57" s="235">
        <v>87017</v>
      </c>
      <c r="D57" s="235">
        <v>91924</v>
      </c>
      <c r="E57" s="235">
        <v>93267</v>
      </c>
      <c r="F57" s="235">
        <v>94201</v>
      </c>
      <c r="G57" s="235">
        <v>95066</v>
      </c>
      <c r="H57" s="235">
        <v>98982</v>
      </c>
      <c r="I57" s="235">
        <v>107134</v>
      </c>
      <c r="J57" s="235">
        <v>110516</v>
      </c>
      <c r="K57" s="235">
        <v>108587</v>
      </c>
      <c r="L57" s="235">
        <v>108298</v>
      </c>
      <c r="M57" s="235">
        <v>106281</v>
      </c>
      <c r="N57" s="69">
        <f t="shared" si="30"/>
        <v>100147</v>
      </c>
      <c r="O57" s="69">
        <f t="shared" si="30"/>
        <v>109160</v>
      </c>
      <c r="P57" s="69">
        <f t="shared" si="30"/>
        <v>98291</v>
      </c>
      <c r="Q57" s="69">
        <f t="shared" si="30"/>
        <v>95287</v>
      </c>
      <c r="R57" s="69">
        <f t="shared" si="30"/>
        <v>96003</v>
      </c>
      <c r="S57" s="383">
        <f>S126</f>
        <v>88873</v>
      </c>
      <c r="T57" s="383">
        <f t="shared" si="31"/>
        <v>84771</v>
      </c>
      <c r="U57" s="383">
        <f t="shared" si="31"/>
        <v>79100</v>
      </c>
      <c r="V57" s="383">
        <f t="shared" si="31"/>
        <v>68049</v>
      </c>
      <c r="W57" s="383">
        <f t="shared" si="31"/>
        <v>72974</v>
      </c>
      <c r="X57" s="383">
        <f t="shared" si="31"/>
        <v>79664</v>
      </c>
      <c r="Y57" s="383">
        <f t="shared" si="31"/>
        <v>82149</v>
      </c>
      <c r="Z57" s="383">
        <f t="shared" si="31"/>
        <v>81713</v>
      </c>
      <c r="AA57" s="383">
        <f t="shared" si="31"/>
        <v>80943</v>
      </c>
      <c r="AB57" s="383">
        <f t="shared" si="31"/>
        <v>76172</v>
      </c>
      <c r="AC57" s="383">
        <f t="shared" si="31"/>
        <v>75548</v>
      </c>
      <c r="AD57" s="383">
        <f t="shared" si="31"/>
        <v>80171</v>
      </c>
      <c r="AE57" s="383">
        <f t="shared" si="31"/>
        <v>80010</v>
      </c>
      <c r="AF57" s="386">
        <v>78338</v>
      </c>
      <c r="AG57" s="386">
        <v>75158</v>
      </c>
      <c r="AH57" s="386">
        <v>77562</v>
      </c>
      <c r="AI57" s="311">
        <f t="shared" si="2"/>
        <v>-0.2</v>
      </c>
      <c r="AJ57" s="311">
        <f t="shared" si="2"/>
        <v>-2.1</v>
      </c>
      <c r="AK57" s="311">
        <f t="shared" si="2"/>
        <v>-4.0999999999999996</v>
      </c>
    </row>
    <row r="58" spans="1:37">
      <c r="A58" s="239">
        <v>225</v>
      </c>
      <c r="B58" s="238" t="s">
        <v>248</v>
      </c>
      <c r="C58" s="235">
        <v>109371</v>
      </c>
      <c r="D58" s="235">
        <v>113199</v>
      </c>
      <c r="E58" s="235">
        <v>114634</v>
      </c>
      <c r="F58" s="235">
        <v>121053</v>
      </c>
      <c r="G58" s="235">
        <v>122333</v>
      </c>
      <c r="H58" s="235">
        <v>131209</v>
      </c>
      <c r="I58" s="235">
        <v>141644</v>
      </c>
      <c r="J58" s="235">
        <v>144747</v>
      </c>
      <c r="K58" s="235">
        <v>140710</v>
      </c>
      <c r="L58" s="235">
        <v>141458</v>
      </c>
      <c r="M58" s="235">
        <v>145527</v>
      </c>
      <c r="N58" s="69">
        <f t="shared" si="30"/>
        <v>138525</v>
      </c>
      <c r="O58" s="69">
        <f t="shared" si="30"/>
        <v>133975</v>
      </c>
      <c r="P58" s="69">
        <f t="shared" si="30"/>
        <v>132745</v>
      </c>
      <c r="Q58" s="69">
        <f t="shared" si="30"/>
        <v>131555</v>
      </c>
      <c r="R58" s="69">
        <f t="shared" si="30"/>
        <v>128325</v>
      </c>
      <c r="S58" s="383">
        <f>S127</f>
        <v>120185</v>
      </c>
      <c r="T58" s="383">
        <f t="shared" si="31"/>
        <v>126567</v>
      </c>
      <c r="U58" s="383">
        <f t="shared" si="31"/>
        <v>119236</v>
      </c>
      <c r="V58" s="383">
        <f t="shared" si="31"/>
        <v>117276</v>
      </c>
      <c r="W58" s="383">
        <f t="shared" si="31"/>
        <v>120309</v>
      </c>
      <c r="X58" s="383">
        <f t="shared" si="31"/>
        <v>119837</v>
      </c>
      <c r="Y58" s="383">
        <f t="shared" si="31"/>
        <v>119466</v>
      </c>
      <c r="Z58" s="383">
        <f t="shared" si="31"/>
        <v>126268</v>
      </c>
      <c r="AA58" s="383">
        <f t="shared" si="31"/>
        <v>138341</v>
      </c>
      <c r="AB58" s="383">
        <f t="shared" si="31"/>
        <v>146006</v>
      </c>
      <c r="AC58" s="383">
        <f t="shared" si="31"/>
        <v>153342</v>
      </c>
      <c r="AD58" s="383">
        <f t="shared" si="31"/>
        <v>157923</v>
      </c>
      <c r="AE58" s="383">
        <f t="shared" si="31"/>
        <v>155071</v>
      </c>
      <c r="AF58" s="386">
        <v>157423</v>
      </c>
      <c r="AG58" s="386">
        <v>152504</v>
      </c>
      <c r="AH58" s="386">
        <v>150042</v>
      </c>
      <c r="AI58" s="311">
        <f t="shared" si="2"/>
        <v>-1.8</v>
      </c>
      <c r="AJ58" s="311">
        <f t="shared" si="2"/>
        <v>1.5</v>
      </c>
      <c r="AK58" s="311">
        <f t="shared" si="2"/>
        <v>-3.1</v>
      </c>
    </row>
    <row r="59" spans="1:37">
      <c r="A59" s="239">
        <v>585</v>
      </c>
      <c r="B59" s="238" t="s">
        <v>249</v>
      </c>
      <c r="C59" s="235">
        <v>62502</v>
      </c>
      <c r="D59" s="235">
        <v>63061</v>
      </c>
      <c r="E59" s="235">
        <v>65340</v>
      </c>
      <c r="F59" s="235">
        <v>70808</v>
      </c>
      <c r="G59" s="235">
        <v>65002</v>
      </c>
      <c r="H59" s="235">
        <v>68691</v>
      </c>
      <c r="I59" s="235">
        <v>69642</v>
      </c>
      <c r="J59" s="235">
        <v>69896</v>
      </c>
      <c r="K59" s="235">
        <v>69910</v>
      </c>
      <c r="L59" s="235">
        <v>71373</v>
      </c>
      <c r="M59" s="235">
        <v>70551</v>
      </c>
      <c r="N59" s="69">
        <f t="shared" si="30"/>
        <v>67830</v>
      </c>
      <c r="O59" s="69">
        <f t="shared" si="30"/>
        <v>68817</v>
      </c>
      <c r="P59" s="69">
        <f t="shared" si="30"/>
        <v>67407</v>
      </c>
      <c r="Q59" s="69">
        <f t="shared" si="30"/>
        <v>66597</v>
      </c>
      <c r="R59" s="69">
        <f t="shared" si="30"/>
        <v>67410</v>
      </c>
      <c r="S59" s="383">
        <f>S128</f>
        <v>60096</v>
      </c>
      <c r="T59" s="383">
        <f t="shared" si="31"/>
        <v>58968</v>
      </c>
      <c r="U59" s="383">
        <f t="shared" si="31"/>
        <v>54786</v>
      </c>
      <c r="V59" s="383">
        <f t="shared" si="31"/>
        <v>52443</v>
      </c>
      <c r="W59" s="383">
        <f t="shared" si="31"/>
        <v>50463</v>
      </c>
      <c r="X59" s="383">
        <f t="shared" si="31"/>
        <v>49702</v>
      </c>
      <c r="Y59" s="383">
        <f t="shared" si="31"/>
        <v>50949</v>
      </c>
      <c r="Z59" s="383">
        <f t="shared" si="31"/>
        <v>50525</v>
      </c>
      <c r="AA59" s="383">
        <f t="shared" si="31"/>
        <v>50672</v>
      </c>
      <c r="AB59" s="383">
        <f t="shared" si="31"/>
        <v>49098</v>
      </c>
      <c r="AC59" s="383">
        <f t="shared" si="31"/>
        <v>49386</v>
      </c>
      <c r="AD59" s="383">
        <f t="shared" si="31"/>
        <v>53367</v>
      </c>
      <c r="AE59" s="383">
        <f t="shared" si="31"/>
        <v>51863</v>
      </c>
      <c r="AF59" s="386">
        <v>53007</v>
      </c>
      <c r="AG59" s="386">
        <v>51463</v>
      </c>
      <c r="AH59" s="386">
        <v>52433</v>
      </c>
      <c r="AI59" s="311">
        <f t="shared" si="2"/>
        <v>-2.8</v>
      </c>
      <c r="AJ59" s="311">
        <f t="shared" si="2"/>
        <v>2.2000000000000002</v>
      </c>
      <c r="AK59" s="311">
        <f t="shared" si="2"/>
        <v>-2.9</v>
      </c>
    </row>
    <row r="60" spans="1:37">
      <c r="A60" s="239">
        <v>586</v>
      </c>
      <c r="B60" s="238" t="s">
        <v>250</v>
      </c>
      <c r="C60" s="235">
        <v>44933</v>
      </c>
      <c r="D60" s="235">
        <v>44642</v>
      </c>
      <c r="E60" s="235">
        <v>47199</v>
      </c>
      <c r="F60" s="235">
        <v>52486</v>
      </c>
      <c r="G60" s="235">
        <v>49355</v>
      </c>
      <c r="H60" s="235">
        <v>47925</v>
      </c>
      <c r="I60" s="235">
        <v>49234</v>
      </c>
      <c r="J60" s="235">
        <v>50249</v>
      </c>
      <c r="K60" s="235">
        <v>52184</v>
      </c>
      <c r="L60" s="235">
        <v>49186</v>
      </c>
      <c r="M60" s="235">
        <v>51101</v>
      </c>
      <c r="N60" s="69">
        <f t="shared" si="30"/>
        <v>49761</v>
      </c>
      <c r="O60" s="69">
        <f t="shared" si="30"/>
        <v>50313</v>
      </c>
      <c r="P60" s="69">
        <f t="shared" si="30"/>
        <v>50463</v>
      </c>
      <c r="Q60" s="69">
        <f t="shared" si="30"/>
        <v>49807</v>
      </c>
      <c r="R60" s="69">
        <f t="shared" si="30"/>
        <v>49708</v>
      </c>
      <c r="S60" s="383">
        <f>S129</f>
        <v>44463</v>
      </c>
      <c r="T60" s="383">
        <f t="shared" si="31"/>
        <v>43069</v>
      </c>
      <c r="U60" s="383">
        <f t="shared" si="31"/>
        <v>39577</v>
      </c>
      <c r="V60" s="383">
        <f t="shared" si="31"/>
        <v>38135</v>
      </c>
      <c r="W60" s="383">
        <f t="shared" si="31"/>
        <v>36878</v>
      </c>
      <c r="X60" s="383">
        <f t="shared" si="31"/>
        <v>35532</v>
      </c>
      <c r="Y60" s="383">
        <f t="shared" si="31"/>
        <v>35501</v>
      </c>
      <c r="Z60" s="383">
        <f t="shared" si="31"/>
        <v>37579</v>
      </c>
      <c r="AA60" s="383">
        <f t="shared" si="31"/>
        <v>38282</v>
      </c>
      <c r="AB60" s="383">
        <f t="shared" si="31"/>
        <v>45749</v>
      </c>
      <c r="AC60" s="383">
        <f t="shared" si="31"/>
        <v>36664</v>
      </c>
      <c r="AD60" s="383">
        <f t="shared" si="31"/>
        <v>40189</v>
      </c>
      <c r="AE60" s="383">
        <f t="shared" si="31"/>
        <v>39705</v>
      </c>
      <c r="AF60" s="386">
        <v>40053</v>
      </c>
      <c r="AG60" s="386">
        <v>39255</v>
      </c>
      <c r="AH60" s="386">
        <v>40083</v>
      </c>
      <c r="AI60" s="311">
        <f t="shared" si="2"/>
        <v>-1.2</v>
      </c>
      <c r="AJ60" s="311">
        <f t="shared" si="2"/>
        <v>0.9</v>
      </c>
      <c r="AK60" s="311">
        <f t="shared" si="2"/>
        <v>-2</v>
      </c>
    </row>
    <row r="61" spans="1:37">
      <c r="A61" s="236">
        <v>8</v>
      </c>
      <c r="B61" s="243" t="s">
        <v>33</v>
      </c>
      <c r="C61" s="235">
        <v>327297</v>
      </c>
      <c r="D61" s="235">
        <v>341159</v>
      </c>
      <c r="E61" s="235">
        <v>357195</v>
      </c>
      <c r="F61" s="235">
        <v>369258</v>
      </c>
      <c r="G61" s="235">
        <v>387328</v>
      </c>
      <c r="H61" s="235">
        <v>407762</v>
      </c>
      <c r="I61" s="235">
        <v>407629</v>
      </c>
      <c r="J61" s="235">
        <v>378945</v>
      </c>
      <c r="K61" s="235">
        <v>376194</v>
      </c>
      <c r="L61" s="235">
        <v>359657</v>
      </c>
      <c r="M61" s="235">
        <v>378601</v>
      </c>
      <c r="N61" s="69">
        <f t="shared" ref="N61:AD61" si="32">SUM(N62:N63)</f>
        <v>380068</v>
      </c>
      <c r="O61" s="69">
        <f t="shared" si="32"/>
        <v>406849</v>
      </c>
      <c r="P61" s="69">
        <f t="shared" si="32"/>
        <v>399915</v>
      </c>
      <c r="Q61" s="69">
        <f t="shared" si="32"/>
        <v>391734</v>
      </c>
      <c r="R61" s="69">
        <f t="shared" si="32"/>
        <v>395727</v>
      </c>
      <c r="S61" s="376">
        <f t="shared" si="32"/>
        <v>382633</v>
      </c>
      <c r="T61" s="376">
        <f t="shared" si="32"/>
        <v>385444</v>
      </c>
      <c r="U61" s="376">
        <f t="shared" si="32"/>
        <v>354586</v>
      </c>
      <c r="V61" s="376">
        <f t="shared" si="32"/>
        <v>330015</v>
      </c>
      <c r="W61" s="376">
        <f t="shared" si="32"/>
        <v>341956</v>
      </c>
      <c r="X61" s="376">
        <f t="shared" si="32"/>
        <v>337217</v>
      </c>
      <c r="Y61" s="376">
        <f t="shared" si="32"/>
        <v>277011</v>
      </c>
      <c r="Z61" s="376">
        <f t="shared" si="32"/>
        <v>364135</v>
      </c>
      <c r="AA61" s="376">
        <f t="shared" si="32"/>
        <v>352963</v>
      </c>
      <c r="AB61" s="376">
        <f t="shared" si="32"/>
        <v>365138</v>
      </c>
      <c r="AC61" s="376">
        <f t="shared" si="32"/>
        <v>369634</v>
      </c>
      <c r="AD61" s="376">
        <f t="shared" si="32"/>
        <v>379910</v>
      </c>
      <c r="AE61" s="376">
        <f>SUM(AE62:AE63)</f>
        <v>368241</v>
      </c>
      <c r="AF61" s="376">
        <f>SUM(AF62:AF63)</f>
        <v>369581</v>
      </c>
      <c r="AG61" s="376">
        <f>SUM(AG62:AG63)</f>
        <v>355049</v>
      </c>
      <c r="AH61" s="376">
        <f>SUM(AH62:AH63)</f>
        <v>371709</v>
      </c>
      <c r="AI61" s="311">
        <f t="shared" si="2"/>
        <v>-3.1</v>
      </c>
      <c r="AJ61" s="311">
        <f t="shared" si="2"/>
        <v>0.4</v>
      </c>
      <c r="AK61" s="311">
        <f t="shared" si="2"/>
        <v>-3.9</v>
      </c>
    </row>
    <row r="62" spans="1:37">
      <c r="A62" s="239">
        <v>221</v>
      </c>
      <c r="B62" s="238" t="s">
        <v>273</v>
      </c>
      <c r="C62" s="235">
        <v>113278</v>
      </c>
      <c r="D62" s="235">
        <v>120455</v>
      </c>
      <c r="E62" s="235">
        <v>135389</v>
      </c>
      <c r="F62" s="235">
        <v>145866</v>
      </c>
      <c r="G62" s="235">
        <v>161257</v>
      </c>
      <c r="H62" s="235">
        <v>172220</v>
      </c>
      <c r="I62" s="235">
        <v>176813</v>
      </c>
      <c r="J62" s="235">
        <v>152071</v>
      </c>
      <c r="K62" s="235">
        <v>146030</v>
      </c>
      <c r="L62" s="235">
        <v>136927</v>
      </c>
      <c r="M62" s="235">
        <v>143447</v>
      </c>
      <c r="N62" s="69">
        <f t="shared" ref="N62:R63" si="33">ROUND(N$2*N131/N$75,0)</f>
        <v>148706</v>
      </c>
      <c r="O62" s="69">
        <f t="shared" si="33"/>
        <v>157369</v>
      </c>
      <c r="P62" s="69">
        <f t="shared" si="33"/>
        <v>155451</v>
      </c>
      <c r="Q62" s="69">
        <f t="shared" si="33"/>
        <v>144864</v>
      </c>
      <c r="R62" s="69">
        <f t="shared" si="33"/>
        <v>150986</v>
      </c>
      <c r="S62" s="383">
        <f>S131</f>
        <v>148182</v>
      </c>
      <c r="T62" s="383">
        <f t="shared" si="31"/>
        <v>146719</v>
      </c>
      <c r="U62" s="383">
        <f t="shared" si="31"/>
        <v>139216</v>
      </c>
      <c r="V62" s="383">
        <f t="shared" si="31"/>
        <v>132779</v>
      </c>
      <c r="W62" s="383">
        <f t="shared" si="31"/>
        <v>138167</v>
      </c>
      <c r="X62" s="383">
        <f t="shared" si="31"/>
        <v>113007</v>
      </c>
      <c r="Y62" s="383">
        <f t="shared" si="31"/>
        <v>51300</v>
      </c>
      <c r="Z62" s="383">
        <f t="shared" si="31"/>
        <v>136708</v>
      </c>
      <c r="AA62" s="383">
        <f t="shared" si="31"/>
        <v>132465</v>
      </c>
      <c r="AB62" s="383">
        <f t="shared" si="31"/>
        <v>138235</v>
      </c>
      <c r="AC62" s="383">
        <f t="shared" si="31"/>
        <v>143120</v>
      </c>
      <c r="AD62" s="383">
        <f>AD131</f>
        <v>149656</v>
      </c>
      <c r="AE62" s="383">
        <f>AE131</f>
        <v>147531</v>
      </c>
      <c r="AF62" s="386">
        <v>146007</v>
      </c>
      <c r="AG62" s="386">
        <v>140409</v>
      </c>
      <c r="AH62" s="386">
        <v>146691</v>
      </c>
      <c r="AI62" s="311">
        <f t="shared" si="2"/>
        <v>-1.4</v>
      </c>
      <c r="AJ62" s="311">
        <f t="shared" si="2"/>
        <v>-1</v>
      </c>
      <c r="AK62" s="311">
        <f t="shared" si="2"/>
        <v>-3.8</v>
      </c>
    </row>
    <row r="63" spans="1:37">
      <c r="A63" s="239">
        <v>223</v>
      </c>
      <c r="B63" s="238" t="s">
        <v>251</v>
      </c>
      <c r="C63" s="235">
        <v>214019</v>
      </c>
      <c r="D63" s="235">
        <v>220704</v>
      </c>
      <c r="E63" s="235">
        <v>221806</v>
      </c>
      <c r="F63" s="235">
        <v>223392</v>
      </c>
      <c r="G63" s="235">
        <v>226071</v>
      </c>
      <c r="H63" s="235">
        <v>235542</v>
      </c>
      <c r="I63" s="235">
        <v>230816</v>
      </c>
      <c r="J63" s="235">
        <v>226874</v>
      </c>
      <c r="K63" s="235">
        <v>230164</v>
      </c>
      <c r="L63" s="235">
        <v>222730</v>
      </c>
      <c r="M63" s="235">
        <v>235154</v>
      </c>
      <c r="N63" s="69">
        <f t="shared" si="33"/>
        <v>231362</v>
      </c>
      <c r="O63" s="69">
        <f t="shared" si="33"/>
        <v>249480</v>
      </c>
      <c r="P63" s="69">
        <f t="shared" si="33"/>
        <v>244464</v>
      </c>
      <c r="Q63" s="69">
        <f t="shared" si="33"/>
        <v>246870</v>
      </c>
      <c r="R63" s="69">
        <f t="shared" si="33"/>
        <v>244741</v>
      </c>
      <c r="S63" s="383">
        <f>S132</f>
        <v>234451</v>
      </c>
      <c r="T63" s="383">
        <f t="shared" si="31"/>
        <v>238725</v>
      </c>
      <c r="U63" s="383">
        <f t="shared" si="31"/>
        <v>215370</v>
      </c>
      <c r="V63" s="383">
        <f t="shared" si="31"/>
        <v>197236</v>
      </c>
      <c r="W63" s="383">
        <f t="shared" si="31"/>
        <v>203789</v>
      </c>
      <c r="X63" s="383">
        <f t="shared" si="31"/>
        <v>224210</v>
      </c>
      <c r="Y63" s="383">
        <f t="shared" si="31"/>
        <v>225711</v>
      </c>
      <c r="Z63" s="383">
        <f t="shared" si="31"/>
        <v>227427</v>
      </c>
      <c r="AA63" s="383">
        <f t="shared" si="31"/>
        <v>220498</v>
      </c>
      <c r="AB63" s="383">
        <f t="shared" si="31"/>
        <v>226903</v>
      </c>
      <c r="AC63" s="383">
        <f t="shared" si="31"/>
        <v>226514</v>
      </c>
      <c r="AD63" s="383">
        <f>AD132</f>
        <v>230254</v>
      </c>
      <c r="AE63" s="383">
        <f>AE132</f>
        <v>220710</v>
      </c>
      <c r="AF63" s="386">
        <v>223574</v>
      </c>
      <c r="AG63" s="386">
        <v>214640</v>
      </c>
      <c r="AH63" s="386">
        <v>225018</v>
      </c>
      <c r="AI63" s="311">
        <f t="shared" si="2"/>
        <v>-4.0999999999999996</v>
      </c>
      <c r="AJ63" s="311">
        <f t="shared" si="2"/>
        <v>1.3</v>
      </c>
      <c r="AK63" s="311">
        <f t="shared" si="2"/>
        <v>-4</v>
      </c>
    </row>
    <row r="64" spans="1:37">
      <c r="A64" s="236">
        <v>9</v>
      </c>
      <c r="B64" s="244" t="s">
        <v>34</v>
      </c>
      <c r="C64" s="235">
        <v>496450</v>
      </c>
      <c r="D64" s="235">
        <v>512837</v>
      </c>
      <c r="E64" s="235">
        <v>514178</v>
      </c>
      <c r="F64" s="235">
        <v>544743</v>
      </c>
      <c r="G64" s="235">
        <v>542845</v>
      </c>
      <c r="H64" s="235">
        <v>556999</v>
      </c>
      <c r="I64" s="235">
        <v>566536</v>
      </c>
      <c r="J64" s="235">
        <v>585191</v>
      </c>
      <c r="K64" s="235">
        <v>556201</v>
      </c>
      <c r="L64" s="235">
        <v>548284</v>
      </c>
      <c r="M64" s="235">
        <v>550004</v>
      </c>
      <c r="N64" s="69">
        <f t="shared" ref="N64:AD64" si="34">SUM(N65:N67)</f>
        <v>535102</v>
      </c>
      <c r="O64" s="69">
        <f t="shared" si="34"/>
        <v>564930</v>
      </c>
      <c r="P64" s="69">
        <f t="shared" si="34"/>
        <v>534267</v>
      </c>
      <c r="Q64" s="69">
        <f t="shared" si="34"/>
        <v>523271</v>
      </c>
      <c r="R64" s="69">
        <f t="shared" si="34"/>
        <v>515691</v>
      </c>
      <c r="S64" s="376">
        <f t="shared" si="34"/>
        <v>484365</v>
      </c>
      <c r="T64" s="376">
        <f t="shared" si="34"/>
        <v>471525</v>
      </c>
      <c r="U64" s="376">
        <f t="shared" si="34"/>
        <v>448828</v>
      </c>
      <c r="V64" s="376">
        <f t="shared" si="34"/>
        <v>430858</v>
      </c>
      <c r="W64" s="376">
        <f t="shared" si="34"/>
        <v>444041</v>
      </c>
      <c r="X64" s="376">
        <f t="shared" si="34"/>
        <v>428974</v>
      </c>
      <c r="Y64" s="376">
        <f t="shared" si="34"/>
        <v>429688</v>
      </c>
      <c r="Z64" s="376">
        <f t="shared" si="34"/>
        <v>433013</v>
      </c>
      <c r="AA64" s="376">
        <f t="shared" si="34"/>
        <v>426976</v>
      </c>
      <c r="AB64" s="376">
        <f t="shared" si="34"/>
        <v>431777</v>
      </c>
      <c r="AC64" s="376">
        <f t="shared" si="34"/>
        <v>430003</v>
      </c>
      <c r="AD64" s="376">
        <f t="shared" si="34"/>
        <v>433847</v>
      </c>
      <c r="AE64" s="376">
        <f>SUM(AE65:AE67)</f>
        <v>431100</v>
      </c>
      <c r="AF64" s="376">
        <f>SUM(AF65:AF67)</f>
        <v>446811</v>
      </c>
      <c r="AG64" s="376">
        <f>SUM(AG65:AG67)</f>
        <v>424417</v>
      </c>
      <c r="AH64" s="376">
        <f>SUM(AH65:AH67)</f>
        <v>437806</v>
      </c>
      <c r="AI64" s="311">
        <f t="shared" si="2"/>
        <v>-0.6</v>
      </c>
      <c r="AJ64" s="311">
        <f t="shared" si="2"/>
        <v>3.6</v>
      </c>
      <c r="AK64" s="311">
        <f t="shared" si="2"/>
        <v>-5</v>
      </c>
    </row>
    <row r="65" spans="1:37">
      <c r="A65" s="236">
        <v>205</v>
      </c>
      <c r="B65" s="236" t="s">
        <v>252</v>
      </c>
      <c r="C65" s="235">
        <v>207601</v>
      </c>
      <c r="D65" s="235">
        <v>213065</v>
      </c>
      <c r="E65" s="235">
        <v>209148</v>
      </c>
      <c r="F65" s="235">
        <v>219537</v>
      </c>
      <c r="G65" s="235">
        <v>227789</v>
      </c>
      <c r="H65" s="235">
        <v>225110</v>
      </c>
      <c r="I65" s="235">
        <v>225279</v>
      </c>
      <c r="J65" s="235">
        <v>237933</v>
      </c>
      <c r="K65" s="235">
        <v>224049</v>
      </c>
      <c r="L65" s="235">
        <v>223028</v>
      </c>
      <c r="M65" s="235">
        <v>236317</v>
      </c>
      <c r="N65" s="69">
        <f t="shared" ref="N65:R67" si="35">ROUND(N$2*N134/N$75,0)</f>
        <v>225585</v>
      </c>
      <c r="O65" s="69">
        <f t="shared" si="35"/>
        <v>227117</v>
      </c>
      <c r="P65" s="69">
        <f t="shared" si="35"/>
        <v>205642</v>
      </c>
      <c r="Q65" s="69">
        <f t="shared" si="35"/>
        <v>204401</v>
      </c>
      <c r="R65" s="69">
        <f t="shared" si="35"/>
        <v>200811</v>
      </c>
      <c r="S65" s="383">
        <f>S134</f>
        <v>192724</v>
      </c>
      <c r="T65" s="383">
        <f t="shared" si="31"/>
        <v>182677</v>
      </c>
      <c r="U65" s="383">
        <f t="shared" si="31"/>
        <v>169436</v>
      </c>
      <c r="V65" s="383">
        <f t="shared" si="31"/>
        <v>166694</v>
      </c>
      <c r="W65" s="383">
        <f t="shared" si="31"/>
        <v>170553</v>
      </c>
      <c r="X65" s="383">
        <f t="shared" si="31"/>
        <v>158592</v>
      </c>
      <c r="Y65" s="383">
        <f t="shared" si="31"/>
        <v>157675</v>
      </c>
      <c r="Z65" s="383">
        <f t="shared" si="31"/>
        <v>158824</v>
      </c>
      <c r="AA65" s="383">
        <f t="shared" si="31"/>
        <v>156177</v>
      </c>
      <c r="AB65" s="383">
        <f t="shared" si="31"/>
        <v>162894</v>
      </c>
      <c r="AC65" s="383">
        <f t="shared" si="31"/>
        <v>150952</v>
      </c>
      <c r="AD65" s="383">
        <f t="shared" si="31"/>
        <v>151214</v>
      </c>
      <c r="AE65" s="383">
        <f t="shared" si="31"/>
        <v>149309</v>
      </c>
      <c r="AF65" s="386">
        <v>156446</v>
      </c>
      <c r="AG65" s="386">
        <v>147336</v>
      </c>
      <c r="AH65" s="386">
        <v>151472</v>
      </c>
      <c r="AI65" s="311">
        <f t="shared" si="2"/>
        <v>-1.3</v>
      </c>
      <c r="AJ65" s="311">
        <f t="shared" si="2"/>
        <v>4.8</v>
      </c>
      <c r="AK65" s="311">
        <f t="shared" si="2"/>
        <v>-5.8</v>
      </c>
    </row>
    <row r="66" spans="1:37">
      <c r="A66" s="239">
        <v>224</v>
      </c>
      <c r="B66" s="238" t="s">
        <v>253</v>
      </c>
      <c r="C66" s="235">
        <v>157870</v>
      </c>
      <c r="D66" s="235">
        <v>162573</v>
      </c>
      <c r="E66" s="235">
        <v>165270</v>
      </c>
      <c r="F66" s="235">
        <v>181056</v>
      </c>
      <c r="G66" s="235">
        <v>177379</v>
      </c>
      <c r="H66" s="235">
        <v>174701</v>
      </c>
      <c r="I66" s="235">
        <v>181763</v>
      </c>
      <c r="J66" s="235">
        <v>177587</v>
      </c>
      <c r="K66" s="235">
        <v>176689</v>
      </c>
      <c r="L66" s="235">
        <v>164626</v>
      </c>
      <c r="M66" s="235">
        <v>169282</v>
      </c>
      <c r="N66" s="69">
        <f t="shared" si="35"/>
        <v>166556</v>
      </c>
      <c r="O66" s="69">
        <f t="shared" si="35"/>
        <v>181735</v>
      </c>
      <c r="P66" s="69">
        <f t="shared" si="35"/>
        <v>179042</v>
      </c>
      <c r="Q66" s="69">
        <f t="shared" si="35"/>
        <v>170786</v>
      </c>
      <c r="R66" s="69">
        <f t="shared" si="35"/>
        <v>168863</v>
      </c>
      <c r="S66" s="383">
        <f>S135</f>
        <v>154653</v>
      </c>
      <c r="T66" s="383">
        <f t="shared" si="31"/>
        <v>151096</v>
      </c>
      <c r="U66" s="383">
        <f t="shared" si="31"/>
        <v>147245</v>
      </c>
      <c r="V66" s="383">
        <f t="shared" si="31"/>
        <v>138798</v>
      </c>
      <c r="W66" s="383">
        <f t="shared" si="31"/>
        <v>147131</v>
      </c>
      <c r="X66" s="383">
        <f t="shared" si="31"/>
        <v>145669</v>
      </c>
      <c r="Y66" s="383">
        <f t="shared" si="31"/>
        <v>141154</v>
      </c>
      <c r="Z66" s="383">
        <f t="shared" si="31"/>
        <v>144316</v>
      </c>
      <c r="AA66" s="383">
        <f t="shared" si="31"/>
        <v>142421</v>
      </c>
      <c r="AB66" s="383">
        <f t="shared" si="31"/>
        <v>145749</v>
      </c>
      <c r="AC66" s="383">
        <f t="shared" si="31"/>
        <v>145465</v>
      </c>
      <c r="AD66" s="383">
        <f t="shared" si="31"/>
        <v>148469</v>
      </c>
      <c r="AE66" s="383">
        <f t="shared" si="31"/>
        <v>149054</v>
      </c>
      <c r="AF66" s="386">
        <v>151761</v>
      </c>
      <c r="AG66" s="386">
        <v>144529</v>
      </c>
      <c r="AH66" s="386">
        <v>150122</v>
      </c>
      <c r="AI66" s="334">
        <f t="shared" si="2"/>
        <v>0.4</v>
      </c>
      <c r="AJ66" s="334">
        <f t="shared" si="2"/>
        <v>1.8</v>
      </c>
      <c r="AK66" s="334">
        <f t="shared" si="2"/>
        <v>-4.8</v>
      </c>
    </row>
    <row r="67" spans="1:37">
      <c r="A67" s="245">
        <v>226</v>
      </c>
      <c r="B67" s="246" t="s">
        <v>254</v>
      </c>
      <c r="C67" s="247">
        <v>130979</v>
      </c>
      <c r="D67" s="247">
        <v>137199</v>
      </c>
      <c r="E67" s="247">
        <v>139760</v>
      </c>
      <c r="F67" s="247">
        <v>144150</v>
      </c>
      <c r="G67" s="247">
        <v>137677</v>
      </c>
      <c r="H67" s="247">
        <v>157188</v>
      </c>
      <c r="I67" s="247">
        <v>159494</v>
      </c>
      <c r="J67" s="247">
        <v>169671</v>
      </c>
      <c r="K67" s="247">
        <v>155463</v>
      </c>
      <c r="L67" s="247">
        <v>160630</v>
      </c>
      <c r="M67" s="247">
        <v>144405</v>
      </c>
      <c r="N67" s="325">
        <f t="shared" si="35"/>
        <v>142961</v>
      </c>
      <c r="O67" s="325">
        <f t="shared" si="35"/>
        <v>156078</v>
      </c>
      <c r="P67" s="325">
        <f t="shared" si="35"/>
        <v>149583</v>
      </c>
      <c r="Q67" s="325">
        <f t="shared" si="35"/>
        <v>148084</v>
      </c>
      <c r="R67" s="325">
        <f t="shared" si="35"/>
        <v>146017</v>
      </c>
      <c r="S67" s="387">
        <f>S136</f>
        <v>136988</v>
      </c>
      <c r="T67" s="387">
        <f t="shared" si="31"/>
        <v>137752</v>
      </c>
      <c r="U67" s="387">
        <f t="shared" si="31"/>
        <v>132147</v>
      </c>
      <c r="V67" s="387">
        <f t="shared" si="31"/>
        <v>125366</v>
      </c>
      <c r="W67" s="387">
        <f t="shared" si="31"/>
        <v>126357</v>
      </c>
      <c r="X67" s="387">
        <f t="shared" si="31"/>
        <v>124713</v>
      </c>
      <c r="Y67" s="387">
        <f t="shared" si="31"/>
        <v>130859</v>
      </c>
      <c r="Z67" s="387">
        <f t="shared" si="31"/>
        <v>129873</v>
      </c>
      <c r="AA67" s="387">
        <f t="shared" si="31"/>
        <v>128378</v>
      </c>
      <c r="AB67" s="387">
        <f t="shared" si="31"/>
        <v>123134</v>
      </c>
      <c r="AC67" s="387">
        <f t="shared" si="31"/>
        <v>133586</v>
      </c>
      <c r="AD67" s="387">
        <f t="shared" si="31"/>
        <v>134164</v>
      </c>
      <c r="AE67" s="387">
        <f t="shared" si="31"/>
        <v>132737</v>
      </c>
      <c r="AF67" s="388">
        <v>138604</v>
      </c>
      <c r="AG67" s="388">
        <v>132552</v>
      </c>
      <c r="AH67" s="388">
        <v>136212</v>
      </c>
      <c r="AI67" s="312">
        <f t="shared" si="2"/>
        <v>-1.1000000000000001</v>
      </c>
      <c r="AJ67" s="312">
        <f t="shared" si="2"/>
        <v>4.4000000000000004</v>
      </c>
      <c r="AK67" s="312">
        <f t="shared" si="2"/>
        <v>-4.4000000000000004</v>
      </c>
    </row>
    <row r="68" spans="1:37">
      <c r="A68" s="69" t="s">
        <v>255</v>
      </c>
      <c r="B68" s="69"/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2"/>
      <c r="AD68" s="382"/>
      <c r="AE68" s="382"/>
      <c r="AF68" s="382"/>
      <c r="AG68" s="382"/>
      <c r="AH68" s="382"/>
    </row>
    <row r="69" spans="1:37">
      <c r="A69" s="69"/>
      <c r="B69" s="69" t="s">
        <v>256</v>
      </c>
      <c r="N69" s="66">
        <f>N18+SUM(N20:N22)+SUM(N24:N26)+N30+N37+SUM(N65:N67)</f>
        <v>12547767</v>
      </c>
      <c r="O69" s="66">
        <f t="shared" ref="O69:AA69" si="36">O18+SUM(O20:O22)+SUM(O24:O26)+O30+O37+SUM(O65:O67)</f>
        <v>11838545</v>
      </c>
      <c r="P69" s="66">
        <f t="shared" si="36"/>
        <v>11971703</v>
      </c>
      <c r="Q69" s="66">
        <f t="shared" si="36"/>
        <v>12066713</v>
      </c>
      <c r="R69" s="66">
        <f t="shared" si="36"/>
        <v>12393589</v>
      </c>
      <c r="S69" s="382">
        <f t="shared" si="36"/>
        <v>12364680.294825662</v>
      </c>
      <c r="T69" s="382">
        <f t="shared" si="36"/>
        <v>12470039.330781937</v>
      </c>
      <c r="U69" s="382">
        <f t="shared" si="36"/>
        <v>12120708.871568378</v>
      </c>
      <c r="V69" s="382">
        <f t="shared" si="36"/>
        <v>11586712.559316851</v>
      </c>
      <c r="W69" s="382">
        <f t="shared" si="36"/>
        <v>12333778.281888761</v>
      </c>
      <c r="X69" s="382">
        <f t="shared" si="36"/>
        <v>12431480.34138649</v>
      </c>
      <c r="Y69" s="382">
        <f t="shared" si="36"/>
        <v>12544967.252332043</v>
      </c>
      <c r="Z69" s="382">
        <f t="shared" si="36"/>
        <v>12636704.633353006</v>
      </c>
      <c r="AA69" s="382">
        <f t="shared" si="36"/>
        <v>12757638.406695016</v>
      </c>
      <c r="AB69" s="382">
        <f t="shared" ref="AB69:AH69" si="37">AB18+SUM(AB20:AB22)+SUM(AB24:AB26)+AB30+AB37+SUM(AB65:AB67)</f>
        <v>12953375.183975238</v>
      </c>
      <c r="AC69" s="382">
        <f t="shared" si="37"/>
        <v>12923927.70055842</v>
      </c>
      <c r="AD69" s="382">
        <f t="shared" si="37"/>
        <v>13169966.339684371</v>
      </c>
      <c r="AE69" s="382">
        <f t="shared" si="37"/>
        <v>13161009</v>
      </c>
      <c r="AF69" s="382">
        <f t="shared" si="37"/>
        <v>13352750</v>
      </c>
      <c r="AG69" s="382">
        <f t="shared" si="37"/>
        <v>12742541</v>
      </c>
      <c r="AH69" s="382">
        <f t="shared" si="37"/>
        <v>13398354</v>
      </c>
    </row>
    <row r="70" spans="1:37">
      <c r="A70" s="69"/>
      <c r="B70" s="69"/>
    </row>
    <row r="71" spans="1:37">
      <c r="A71" s="69"/>
      <c r="B71" s="69"/>
    </row>
    <row r="72" spans="1:37">
      <c r="A72" s="318"/>
      <c r="B72" s="318" t="s">
        <v>38</v>
      </c>
      <c r="C72" s="318">
        <v>1990</v>
      </c>
      <c r="D72" s="318">
        <v>1991</v>
      </c>
      <c r="E72" s="318">
        <v>1992</v>
      </c>
      <c r="F72" s="318">
        <v>1993</v>
      </c>
      <c r="G72" s="318">
        <v>1994</v>
      </c>
      <c r="H72" s="318">
        <v>1995</v>
      </c>
      <c r="I72" s="318">
        <v>1996</v>
      </c>
      <c r="J72" s="318">
        <v>1997</v>
      </c>
      <c r="K72" s="318">
        <v>1998</v>
      </c>
      <c r="L72" s="318">
        <v>1999</v>
      </c>
      <c r="M72" s="318">
        <v>2000</v>
      </c>
      <c r="N72" s="335">
        <v>2001</v>
      </c>
      <c r="O72" s="335">
        <v>2002</v>
      </c>
      <c r="P72" s="335">
        <v>2003</v>
      </c>
      <c r="Q72" s="335">
        <v>2004</v>
      </c>
      <c r="R72" s="335">
        <v>2005</v>
      </c>
      <c r="S72" s="335">
        <v>2006</v>
      </c>
      <c r="T72" s="335">
        <v>2007</v>
      </c>
      <c r="U72" s="335">
        <v>2008</v>
      </c>
      <c r="V72" s="335">
        <v>2009</v>
      </c>
      <c r="W72" s="335">
        <v>2010</v>
      </c>
      <c r="X72" s="335">
        <v>2011</v>
      </c>
      <c r="Y72" s="335">
        <v>2012</v>
      </c>
      <c r="Z72" s="335">
        <v>2013</v>
      </c>
      <c r="AA72" s="68">
        <v>2014</v>
      </c>
      <c r="AB72" s="68">
        <v>2015</v>
      </c>
      <c r="AC72" s="68">
        <v>2016</v>
      </c>
      <c r="AD72" s="336">
        <v>2017</v>
      </c>
      <c r="AE72" s="336">
        <v>2018</v>
      </c>
      <c r="AF72" s="337"/>
      <c r="AG72" s="337"/>
      <c r="AH72" s="337"/>
    </row>
    <row r="73" spans="1:37">
      <c r="A73" s="69"/>
      <c r="B73" s="69"/>
      <c r="C73" s="69" t="s">
        <v>227</v>
      </c>
      <c r="D73" s="69" t="s">
        <v>228</v>
      </c>
      <c r="E73" s="69" t="s">
        <v>229</v>
      </c>
      <c r="F73" s="69" t="s">
        <v>230</v>
      </c>
      <c r="G73" s="69" t="s">
        <v>231</v>
      </c>
      <c r="H73" s="69" t="s">
        <v>232</v>
      </c>
      <c r="I73" s="69" t="s">
        <v>233</v>
      </c>
      <c r="J73" s="69" t="s">
        <v>234</v>
      </c>
      <c r="K73" s="69" t="s">
        <v>235</v>
      </c>
      <c r="L73" s="69" t="s">
        <v>236</v>
      </c>
      <c r="M73" s="69" t="s">
        <v>39</v>
      </c>
      <c r="N73" s="69" t="s">
        <v>40</v>
      </c>
      <c r="O73" s="69" t="s">
        <v>41</v>
      </c>
      <c r="P73" s="69" t="s">
        <v>42</v>
      </c>
      <c r="Q73" s="69" t="s">
        <v>43</v>
      </c>
      <c r="R73" s="69" t="s">
        <v>44</v>
      </c>
      <c r="S73" s="69" t="s">
        <v>45</v>
      </c>
      <c r="T73" s="69" t="s">
        <v>46</v>
      </c>
      <c r="U73" s="69" t="s">
        <v>47</v>
      </c>
      <c r="V73" s="69" t="s">
        <v>48</v>
      </c>
      <c r="W73" s="69" t="s">
        <v>49</v>
      </c>
      <c r="X73" s="69" t="s">
        <v>50</v>
      </c>
      <c r="Y73" s="69" t="s">
        <v>51</v>
      </c>
      <c r="Z73" s="69" t="s">
        <v>52</v>
      </c>
      <c r="AA73" s="70" t="s">
        <v>53</v>
      </c>
      <c r="AB73" s="70" t="s">
        <v>54</v>
      </c>
      <c r="AC73" s="70" t="s">
        <v>55</v>
      </c>
      <c r="AD73" s="338" t="s">
        <v>56</v>
      </c>
      <c r="AE73" s="338" t="s">
        <v>57</v>
      </c>
      <c r="AF73" s="70"/>
      <c r="AG73" s="70"/>
      <c r="AH73" s="70"/>
    </row>
    <row r="74" spans="1:37">
      <c r="A74" s="325"/>
      <c r="B74" s="325" t="s">
        <v>109</v>
      </c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325"/>
      <c r="V74" s="325" t="s">
        <v>97</v>
      </c>
      <c r="W74" s="325" t="s">
        <v>264</v>
      </c>
      <c r="X74" s="325"/>
      <c r="Y74" s="325"/>
      <c r="Z74" s="325"/>
      <c r="AA74" s="71"/>
      <c r="AB74" s="71"/>
      <c r="AC74" s="71"/>
      <c r="AD74" s="339"/>
      <c r="AE74" s="339"/>
      <c r="AF74" s="70"/>
      <c r="AG74" s="70"/>
      <c r="AH74" s="70"/>
    </row>
    <row r="75" spans="1:37">
      <c r="A75" s="69"/>
      <c r="B75" s="69" t="s">
        <v>24</v>
      </c>
      <c r="C75" s="66">
        <v>19635795</v>
      </c>
      <c r="D75" s="66">
        <v>20001102</v>
      </c>
      <c r="E75" s="66">
        <v>20063722</v>
      </c>
      <c r="F75" s="66">
        <v>20395714</v>
      </c>
      <c r="G75" s="66">
        <v>19966793</v>
      </c>
      <c r="H75" s="66">
        <v>21228355</v>
      </c>
      <c r="I75" s="66">
        <v>21732657</v>
      </c>
      <c r="J75" s="66">
        <v>21193983</v>
      </c>
      <c r="K75" s="66">
        <v>20348388</v>
      </c>
      <c r="L75" s="66">
        <v>20023358</v>
      </c>
      <c r="M75" s="66">
        <v>20381209</v>
      </c>
      <c r="N75" s="66">
        <f>SUM(N76:N85)</f>
        <v>18954158</v>
      </c>
      <c r="O75" s="66">
        <f t="shared" ref="O75:Z75" si="38">SUM(O76:O85)</f>
        <v>19034447</v>
      </c>
      <c r="P75" s="66">
        <f t="shared" si="38"/>
        <v>19005872</v>
      </c>
      <c r="Q75" s="66">
        <f t="shared" si="38"/>
        <v>19445562</v>
      </c>
      <c r="R75" s="66">
        <f t="shared" si="38"/>
        <v>19689827</v>
      </c>
      <c r="S75" s="66">
        <f t="shared" si="38"/>
        <v>19782242.294825662</v>
      </c>
      <c r="T75" s="66">
        <f t="shared" si="38"/>
        <v>19889432.330781937</v>
      </c>
      <c r="U75" s="66">
        <f t="shared" si="38"/>
        <v>19545690.871568378</v>
      </c>
      <c r="V75" s="66">
        <f t="shared" si="38"/>
        <v>18198634.559316851</v>
      </c>
      <c r="W75" s="66">
        <f t="shared" si="38"/>
        <v>19374669.281888761</v>
      </c>
      <c r="X75" s="66">
        <f t="shared" si="38"/>
        <v>19401843.34138649</v>
      </c>
      <c r="Y75" s="66">
        <f t="shared" si="38"/>
        <v>19586754.252332043</v>
      </c>
      <c r="Z75" s="66">
        <f t="shared" si="38"/>
        <v>19885048.633353006</v>
      </c>
      <c r="AA75" s="66">
        <f>SUM(AA76:AA85)</f>
        <v>19957695.406695016</v>
      </c>
      <c r="AB75" s="67">
        <f>SUM(AB76:AB85)</f>
        <v>20187819.183975238</v>
      </c>
      <c r="AC75" s="67">
        <f>SUM(AC76:AC85)</f>
        <v>20260598.70055842</v>
      </c>
      <c r="AD75" s="67">
        <f>SUM(AD76:AD85)</f>
        <v>20703790.339684371</v>
      </c>
      <c r="AE75" s="67">
        <f>SUM(AE76:AE85)</f>
        <v>20620092</v>
      </c>
    </row>
    <row r="76" spans="1:37">
      <c r="A76" s="69">
        <v>100</v>
      </c>
      <c r="B76" s="69" t="s">
        <v>25</v>
      </c>
      <c r="C76" s="66">
        <v>6351099</v>
      </c>
      <c r="D76" s="66">
        <v>6480473</v>
      </c>
      <c r="E76" s="66">
        <v>6588232</v>
      </c>
      <c r="F76" s="66">
        <v>6740215</v>
      </c>
      <c r="G76" s="66">
        <v>6556000</v>
      </c>
      <c r="H76" s="66">
        <v>6895187</v>
      </c>
      <c r="I76" s="66">
        <v>7126232</v>
      </c>
      <c r="J76" s="66">
        <v>6857399</v>
      </c>
      <c r="K76" s="66">
        <v>6666706</v>
      </c>
      <c r="L76" s="66">
        <v>6618114</v>
      </c>
      <c r="M76" s="66">
        <v>6699488</v>
      </c>
      <c r="N76" s="66">
        <f>N87</f>
        <v>6282907</v>
      </c>
      <c r="O76" s="66">
        <f t="shared" ref="O76:AC77" si="39">O87</f>
        <v>5868723</v>
      </c>
      <c r="P76" s="66">
        <f t="shared" si="39"/>
        <v>5894464</v>
      </c>
      <c r="Q76" s="66">
        <f t="shared" si="39"/>
        <v>6028429</v>
      </c>
      <c r="R76" s="66">
        <f t="shared" si="39"/>
        <v>6088764</v>
      </c>
      <c r="S76" s="66">
        <f t="shared" si="39"/>
        <v>6139695.2948256619</v>
      </c>
      <c r="T76" s="66">
        <f t="shared" si="39"/>
        <v>6205993.3307819366</v>
      </c>
      <c r="U76" s="66">
        <f t="shared" si="39"/>
        <v>6087034.8715683781</v>
      </c>
      <c r="V76" s="66">
        <f t="shared" si="39"/>
        <v>5951923.5593168512</v>
      </c>
      <c r="W76" s="66">
        <f t="shared" si="39"/>
        <v>6312592.2818887606</v>
      </c>
      <c r="X76" s="66">
        <f t="shared" si="39"/>
        <v>6378696.3413864896</v>
      </c>
      <c r="Y76" s="66">
        <f t="shared" si="39"/>
        <v>6389510.2523320429</v>
      </c>
      <c r="Z76" s="66">
        <f t="shared" si="39"/>
        <v>6389989.6333530061</v>
      </c>
      <c r="AA76" s="66">
        <f t="shared" si="39"/>
        <v>6478765.4066950157</v>
      </c>
      <c r="AB76" s="67">
        <f t="shared" si="39"/>
        <v>6572001.1839752384</v>
      </c>
      <c r="AC76" s="67">
        <f t="shared" si="39"/>
        <v>6506901.7005584203</v>
      </c>
      <c r="AD76" s="67">
        <f>AD87</f>
        <v>6632118.3396843709</v>
      </c>
      <c r="AE76" s="67">
        <f>AE87</f>
        <v>6646408</v>
      </c>
    </row>
    <row r="77" spans="1:37">
      <c r="A77" s="69" t="s">
        <v>274</v>
      </c>
      <c r="B77" s="69" t="s">
        <v>26</v>
      </c>
      <c r="C77" s="66">
        <v>3295493</v>
      </c>
      <c r="D77" s="66">
        <v>3244932</v>
      </c>
      <c r="E77" s="66">
        <v>3218925</v>
      </c>
      <c r="F77" s="66">
        <v>3179225</v>
      </c>
      <c r="G77" s="66">
        <v>3117638</v>
      </c>
      <c r="H77" s="66">
        <v>3407337</v>
      </c>
      <c r="I77" s="66">
        <v>3432588</v>
      </c>
      <c r="J77" s="66">
        <v>3244686</v>
      </c>
      <c r="K77" s="66">
        <v>2966663</v>
      </c>
      <c r="L77" s="66">
        <v>2830471</v>
      </c>
      <c r="M77" s="66">
        <v>2924190</v>
      </c>
      <c r="N77" s="66">
        <f>N88</f>
        <v>2768644</v>
      </c>
      <c r="O77" s="66">
        <f t="shared" si="39"/>
        <v>2806612</v>
      </c>
      <c r="P77" s="66">
        <f t="shared" si="39"/>
        <v>2804464</v>
      </c>
      <c r="Q77" s="66">
        <f t="shared" si="39"/>
        <v>2884800</v>
      </c>
      <c r="R77" s="66">
        <f t="shared" si="39"/>
        <v>2966283</v>
      </c>
      <c r="S77" s="66">
        <f t="shared" si="39"/>
        <v>3020915</v>
      </c>
      <c r="T77" s="66">
        <f t="shared" si="39"/>
        <v>3064883</v>
      </c>
      <c r="U77" s="66">
        <f t="shared" si="39"/>
        <v>2955902</v>
      </c>
      <c r="V77" s="66">
        <f t="shared" si="39"/>
        <v>2787946</v>
      </c>
      <c r="W77" s="66">
        <f t="shared" si="39"/>
        <v>3063418</v>
      </c>
      <c r="X77" s="66">
        <f t="shared" si="39"/>
        <v>3096920</v>
      </c>
      <c r="Y77" s="66">
        <f t="shared" si="39"/>
        <v>3061852</v>
      </c>
      <c r="Z77" s="66">
        <f t="shared" si="39"/>
        <v>3133813</v>
      </c>
      <c r="AA77" s="66">
        <f t="shared" si="39"/>
        <v>3124665</v>
      </c>
      <c r="AB77" s="67">
        <f t="shared" si="39"/>
        <v>3229164</v>
      </c>
      <c r="AC77" s="67">
        <f t="shared" si="39"/>
        <v>3247338</v>
      </c>
      <c r="AD77" s="67">
        <f>AD88</f>
        <v>3359215</v>
      </c>
      <c r="AE77" s="67">
        <f>AE88</f>
        <v>3306767</v>
      </c>
    </row>
    <row r="78" spans="1:37">
      <c r="A78" s="69">
        <v>2</v>
      </c>
      <c r="B78" s="69" t="s">
        <v>27</v>
      </c>
      <c r="C78" s="66">
        <v>1662695</v>
      </c>
      <c r="D78" s="66">
        <v>1683738</v>
      </c>
      <c r="E78" s="66">
        <v>1689608</v>
      </c>
      <c r="F78" s="66">
        <v>1726523</v>
      </c>
      <c r="G78" s="66">
        <v>1640145</v>
      </c>
      <c r="H78" s="66">
        <v>1810672</v>
      </c>
      <c r="I78" s="66">
        <v>1840292</v>
      </c>
      <c r="J78" s="66">
        <v>1859389</v>
      </c>
      <c r="K78" s="66">
        <v>1815299</v>
      </c>
      <c r="L78" s="66">
        <v>1761879</v>
      </c>
      <c r="M78" s="66">
        <v>1797958</v>
      </c>
      <c r="N78" s="66">
        <f>N92</f>
        <v>1679425</v>
      </c>
      <c r="O78" s="66">
        <f t="shared" ref="O78:Z78" si="40">O92</f>
        <v>1703045</v>
      </c>
      <c r="P78" s="66">
        <f t="shared" si="40"/>
        <v>1723856</v>
      </c>
      <c r="Q78" s="66">
        <f t="shared" si="40"/>
        <v>1784454</v>
      </c>
      <c r="R78" s="66">
        <f t="shared" si="40"/>
        <v>1839008</v>
      </c>
      <c r="S78" s="66">
        <f t="shared" si="40"/>
        <v>1834989</v>
      </c>
      <c r="T78" s="66">
        <f t="shared" si="40"/>
        <v>1834907</v>
      </c>
      <c r="U78" s="66">
        <f t="shared" si="40"/>
        <v>1756243</v>
      </c>
      <c r="V78" s="66">
        <f t="shared" si="40"/>
        <v>1664436</v>
      </c>
      <c r="W78" s="66">
        <f t="shared" si="40"/>
        <v>1752729</v>
      </c>
      <c r="X78" s="66">
        <f t="shared" si="40"/>
        <v>1804801</v>
      </c>
      <c r="Y78" s="66">
        <f t="shared" si="40"/>
        <v>1860635</v>
      </c>
      <c r="Z78" s="66">
        <f t="shared" si="40"/>
        <v>1863921</v>
      </c>
      <c r="AA78" s="66">
        <f>AA92</f>
        <v>1842221</v>
      </c>
      <c r="AB78" s="67">
        <f>AB92</f>
        <v>1853060</v>
      </c>
      <c r="AC78" s="67">
        <f>AC92</f>
        <v>1941915</v>
      </c>
      <c r="AD78" s="67">
        <f>AD92</f>
        <v>1943966</v>
      </c>
      <c r="AE78" s="67">
        <f>AE92</f>
        <v>1954151</v>
      </c>
    </row>
    <row r="79" spans="1:37">
      <c r="A79" s="69">
        <v>3</v>
      </c>
      <c r="B79" s="69" t="s">
        <v>28</v>
      </c>
      <c r="C79" s="66">
        <v>2517320</v>
      </c>
      <c r="D79" s="66">
        <v>2587911</v>
      </c>
      <c r="E79" s="66">
        <v>2507298</v>
      </c>
      <c r="F79" s="66">
        <v>2526479</v>
      </c>
      <c r="G79" s="66">
        <v>2473573</v>
      </c>
      <c r="H79" s="66">
        <v>2668012</v>
      </c>
      <c r="I79" s="66">
        <v>2712525</v>
      </c>
      <c r="J79" s="66">
        <v>2700545</v>
      </c>
      <c r="K79" s="66">
        <v>2557105</v>
      </c>
      <c r="L79" s="66">
        <v>2531666</v>
      </c>
      <c r="M79" s="66">
        <v>2597590</v>
      </c>
      <c r="N79" s="66">
        <f>N98</f>
        <v>2327256</v>
      </c>
      <c r="O79" s="66">
        <f t="shared" ref="O79:Z79" si="41">O98</f>
        <v>2487544</v>
      </c>
      <c r="P79" s="66">
        <f t="shared" si="41"/>
        <v>2511765</v>
      </c>
      <c r="Q79" s="66">
        <f t="shared" si="41"/>
        <v>2571332</v>
      </c>
      <c r="R79" s="66">
        <f t="shared" si="41"/>
        <v>2626629</v>
      </c>
      <c r="S79" s="66">
        <f t="shared" si="41"/>
        <v>2721077</v>
      </c>
      <c r="T79" s="66">
        <f t="shared" si="41"/>
        <v>2770273</v>
      </c>
      <c r="U79" s="66">
        <f t="shared" si="41"/>
        <v>2794692</v>
      </c>
      <c r="V79" s="66">
        <f t="shared" si="41"/>
        <v>2364519</v>
      </c>
      <c r="W79" s="66">
        <f t="shared" si="41"/>
        <v>2510657</v>
      </c>
      <c r="X79" s="66">
        <f t="shared" si="41"/>
        <v>2447750</v>
      </c>
      <c r="Y79" s="66">
        <f t="shared" si="41"/>
        <v>2644434</v>
      </c>
      <c r="Z79" s="66">
        <f t="shared" si="41"/>
        <v>2656543</v>
      </c>
      <c r="AA79" s="66">
        <f>AA98</f>
        <v>2665387</v>
      </c>
      <c r="AB79" s="67">
        <f>AB98</f>
        <v>2669838</v>
      </c>
      <c r="AC79" s="67">
        <f>AC98</f>
        <v>2603872</v>
      </c>
      <c r="AD79" s="67">
        <f>AD98</f>
        <v>2629855</v>
      </c>
      <c r="AE79" s="67">
        <f>AE98</f>
        <v>2672676</v>
      </c>
    </row>
    <row r="80" spans="1:37">
      <c r="A80" s="69">
        <v>4</v>
      </c>
      <c r="B80" s="69" t="s">
        <v>29</v>
      </c>
      <c r="C80" s="66">
        <v>994875</v>
      </c>
      <c r="D80" s="66">
        <v>1026170</v>
      </c>
      <c r="E80" s="66">
        <v>1011982</v>
      </c>
      <c r="F80" s="66">
        <v>1065241</v>
      </c>
      <c r="G80" s="66">
        <v>1067459</v>
      </c>
      <c r="H80" s="66">
        <v>1119763</v>
      </c>
      <c r="I80" s="66">
        <v>1169297</v>
      </c>
      <c r="J80" s="66">
        <v>1149380</v>
      </c>
      <c r="K80" s="66">
        <v>1114850</v>
      </c>
      <c r="L80" s="66">
        <v>1144873</v>
      </c>
      <c r="M80" s="66">
        <v>1154821</v>
      </c>
      <c r="N80" s="66">
        <f>N104</f>
        <v>1091924</v>
      </c>
      <c r="O80" s="66">
        <f t="shared" ref="O80:Z80" si="42">O104</f>
        <v>1122519</v>
      </c>
      <c r="P80" s="66">
        <f t="shared" si="42"/>
        <v>1119402</v>
      </c>
      <c r="Q80" s="66">
        <f t="shared" si="42"/>
        <v>1139710</v>
      </c>
      <c r="R80" s="66">
        <f t="shared" si="42"/>
        <v>1151471</v>
      </c>
      <c r="S80" s="66">
        <f t="shared" si="42"/>
        <v>1152792</v>
      </c>
      <c r="T80" s="66">
        <f t="shared" si="42"/>
        <v>1137623</v>
      </c>
      <c r="U80" s="66">
        <f t="shared" si="42"/>
        <v>1120601</v>
      </c>
      <c r="V80" s="66">
        <f t="shared" si="42"/>
        <v>1047122</v>
      </c>
      <c r="W80" s="66">
        <f t="shared" si="42"/>
        <v>1084303</v>
      </c>
      <c r="X80" s="66">
        <f t="shared" si="42"/>
        <v>1048695</v>
      </c>
      <c r="Y80" s="66">
        <f t="shared" si="42"/>
        <v>1056185</v>
      </c>
      <c r="Z80" s="66">
        <f t="shared" si="42"/>
        <v>1072408</v>
      </c>
      <c r="AA80" s="66">
        <f>AA104</f>
        <v>1058142</v>
      </c>
      <c r="AB80" s="67">
        <f>AB104</f>
        <v>1039225</v>
      </c>
      <c r="AC80" s="67">
        <f>AC104</f>
        <v>1084236</v>
      </c>
      <c r="AD80" s="67">
        <f>AD104</f>
        <v>1149577</v>
      </c>
      <c r="AE80" s="67">
        <f>AE104</f>
        <v>1117114</v>
      </c>
    </row>
    <row r="81" spans="1:31">
      <c r="A81" s="69">
        <v>5</v>
      </c>
      <c r="B81" s="69" t="s">
        <v>30</v>
      </c>
      <c r="C81" s="66">
        <v>2517328</v>
      </c>
      <c r="D81" s="66">
        <v>2586757</v>
      </c>
      <c r="E81" s="66">
        <v>2642134</v>
      </c>
      <c r="F81" s="66">
        <v>2615806</v>
      </c>
      <c r="G81" s="66">
        <v>2557534</v>
      </c>
      <c r="H81" s="66">
        <v>2633951</v>
      </c>
      <c r="I81" s="66">
        <v>2705805</v>
      </c>
      <c r="J81" s="66">
        <v>2659852</v>
      </c>
      <c r="K81" s="66">
        <v>2558071</v>
      </c>
      <c r="L81" s="66">
        <v>2463080</v>
      </c>
      <c r="M81" s="66">
        <v>2504580</v>
      </c>
      <c r="N81" s="66">
        <f>N111</f>
        <v>2325822</v>
      </c>
      <c r="O81" s="66">
        <f t="shared" ref="O81:Z81" si="43">O111</f>
        <v>2379493</v>
      </c>
      <c r="P81" s="66">
        <f t="shared" si="43"/>
        <v>2389845</v>
      </c>
      <c r="Q81" s="66">
        <f t="shared" si="43"/>
        <v>2469540</v>
      </c>
      <c r="R81" s="66">
        <f t="shared" si="43"/>
        <v>2491877</v>
      </c>
      <c r="S81" s="66">
        <f t="shared" si="43"/>
        <v>2474343</v>
      </c>
      <c r="T81" s="66">
        <f t="shared" si="43"/>
        <v>2459354</v>
      </c>
      <c r="U81" s="66">
        <f t="shared" si="43"/>
        <v>2538356</v>
      </c>
      <c r="V81" s="66">
        <f t="shared" si="43"/>
        <v>2211467</v>
      </c>
      <c r="W81" s="66">
        <f t="shared" si="43"/>
        <v>2400294</v>
      </c>
      <c r="X81" s="66">
        <f t="shared" si="43"/>
        <v>2384995</v>
      </c>
      <c r="Y81" s="66">
        <f t="shared" si="43"/>
        <v>2364820</v>
      </c>
      <c r="Z81" s="66">
        <f t="shared" si="43"/>
        <v>2469847</v>
      </c>
      <c r="AA81" s="66">
        <f>AA111</f>
        <v>2483712</v>
      </c>
      <c r="AB81" s="67">
        <f>AB111</f>
        <v>2480253</v>
      </c>
      <c r="AC81" s="67">
        <f>AC111</f>
        <v>2525502</v>
      </c>
      <c r="AD81" s="67">
        <f>AD111</f>
        <v>2552704</v>
      </c>
      <c r="AE81" s="67">
        <f>AE111</f>
        <v>2536466</v>
      </c>
    </row>
    <row r="82" spans="1:31">
      <c r="A82" s="69">
        <v>6</v>
      </c>
      <c r="B82" s="69" t="s">
        <v>31</v>
      </c>
      <c r="C82" s="66">
        <v>891486</v>
      </c>
      <c r="D82" s="66">
        <v>944131</v>
      </c>
      <c r="E82" s="66">
        <v>926151</v>
      </c>
      <c r="F82" s="66">
        <v>983577</v>
      </c>
      <c r="G82" s="66">
        <v>997879</v>
      </c>
      <c r="H82" s="66">
        <v>1068513</v>
      </c>
      <c r="I82" s="66">
        <v>1080117</v>
      </c>
      <c r="J82" s="66">
        <v>1055069</v>
      </c>
      <c r="K82" s="66">
        <v>1037989</v>
      </c>
      <c r="L82" s="66">
        <v>1067910</v>
      </c>
      <c r="M82" s="66">
        <v>1070674</v>
      </c>
      <c r="N82" s="66">
        <f>N116</f>
        <v>955240</v>
      </c>
      <c r="O82" s="66">
        <f t="shared" ref="O82:Z82" si="44">O116</f>
        <v>998139</v>
      </c>
      <c r="P82" s="66">
        <f t="shared" si="44"/>
        <v>972163</v>
      </c>
      <c r="Q82" s="66">
        <f t="shared" si="44"/>
        <v>978327</v>
      </c>
      <c r="R82" s="66">
        <f t="shared" si="44"/>
        <v>964725</v>
      </c>
      <c r="S82" s="66">
        <f t="shared" si="44"/>
        <v>957085</v>
      </c>
      <c r="T82" s="66">
        <f t="shared" si="44"/>
        <v>948391</v>
      </c>
      <c r="U82" s="66">
        <f t="shared" si="44"/>
        <v>914161</v>
      </c>
      <c r="V82" s="66">
        <f t="shared" si="44"/>
        <v>861645</v>
      </c>
      <c r="W82" s="66">
        <f t="shared" si="44"/>
        <v>908836</v>
      </c>
      <c r="X82" s="66">
        <f t="shared" si="44"/>
        <v>915483</v>
      </c>
      <c r="Y82" s="66">
        <f t="shared" si="44"/>
        <v>935000</v>
      </c>
      <c r="Z82" s="66">
        <f t="shared" si="44"/>
        <v>917453</v>
      </c>
      <c r="AA82" s="66">
        <f>AA116</f>
        <v>935735</v>
      </c>
      <c r="AB82" s="67">
        <f>AB116</f>
        <v>944550</v>
      </c>
      <c r="AC82" s="67">
        <f>AC116</f>
        <v>954268</v>
      </c>
      <c r="AD82" s="67">
        <f>AD116</f>
        <v>1004228</v>
      </c>
      <c r="AE82" s="67">
        <f>AE116</f>
        <v>978615</v>
      </c>
    </row>
    <row r="83" spans="1:31">
      <c r="A83" s="66">
        <v>7</v>
      </c>
      <c r="B83" s="66" t="s">
        <v>32</v>
      </c>
      <c r="C83" s="66">
        <v>581752</v>
      </c>
      <c r="D83" s="66">
        <v>592994</v>
      </c>
      <c r="E83" s="66">
        <v>608019</v>
      </c>
      <c r="F83" s="66">
        <v>644647</v>
      </c>
      <c r="G83" s="66">
        <v>626392</v>
      </c>
      <c r="H83" s="66">
        <v>660159</v>
      </c>
      <c r="I83" s="66">
        <v>691636</v>
      </c>
      <c r="J83" s="66">
        <v>703527</v>
      </c>
      <c r="K83" s="66">
        <v>699310</v>
      </c>
      <c r="L83" s="66">
        <v>697424</v>
      </c>
      <c r="M83" s="66">
        <v>703303</v>
      </c>
      <c r="N83" s="66">
        <f>N124</f>
        <v>646173</v>
      </c>
      <c r="O83" s="66">
        <f t="shared" ref="O83:Z83" si="45">O124</f>
        <v>702190</v>
      </c>
      <c r="P83" s="66">
        <f t="shared" si="45"/>
        <v>669259</v>
      </c>
      <c r="Q83" s="66">
        <f t="shared" si="45"/>
        <v>673765</v>
      </c>
      <c r="R83" s="66">
        <f t="shared" si="45"/>
        <v>659360</v>
      </c>
      <c r="S83" s="66">
        <f t="shared" si="45"/>
        <v>614348</v>
      </c>
      <c r="T83" s="66">
        <f t="shared" si="45"/>
        <v>611039</v>
      </c>
      <c r="U83" s="66">
        <f t="shared" si="45"/>
        <v>575287</v>
      </c>
      <c r="V83" s="66">
        <f t="shared" si="45"/>
        <v>548703</v>
      </c>
      <c r="W83" s="66">
        <f t="shared" si="45"/>
        <v>555843</v>
      </c>
      <c r="X83" s="66">
        <f t="shared" si="45"/>
        <v>558312</v>
      </c>
      <c r="Y83" s="66">
        <f t="shared" si="45"/>
        <v>567619</v>
      </c>
      <c r="Z83" s="66">
        <f t="shared" si="45"/>
        <v>583926</v>
      </c>
      <c r="AA83" s="66">
        <f>AA124</f>
        <v>589129</v>
      </c>
      <c r="AB83" s="67">
        <f>AB124</f>
        <v>602813</v>
      </c>
      <c r="AC83" s="67">
        <f>AC124</f>
        <v>596929</v>
      </c>
      <c r="AD83" s="67">
        <f>AD124</f>
        <v>618370</v>
      </c>
      <c r="AE83" s="67">
        <f>AE124</f>
        <v>608554</v>
      </c>
    </row>
    <row r="84" spans="1:31">
      <c r="A84" s="66">
        <v>8</v>
      </c>
      <c r="B84" s="66" t="s">
        <v>33</v>
      </c>
      <c r="C84" s="66">
        <v>327297</v>
      </c>
      <c r="D84" s="66">
        <v>341159</v>
      </c>
      <c r="E84" s="66">
        <v>357195</v>
      </c>
      <c r="F84" s="66">
        <v>369258</v>
      </c>
      <c r="G84" s="66">
        <v>387328</v>
      </c>
      <c r="H84" s="66">
        <v>407762</v>
      </c>
      <c r="I84" s="66">
        <v>407629</v>
      </c>
      <c r="J84" s="66">
        <v>378945</v>
      </c>
      <c r="K84" s="66">
        <v>376194</v>
      </c>
      <c r="L84" s="66">
        <v>359657</v>
      </c>
      <c r="M84" s="66">
        <v>378601</v>
      </c>
      <c r="N84" s="66">
        <f>N130</f>
        <v>364119</v>
      </c>
      <c r="O84" s="66">
        <f t="shared" ref="O84:Z84" si="46">O130</f>
        <v>404506</v>
      </c>
      <c r="P84" s="66">
        <f t="shared" si="46"/>
        <v>394124</v>
      </c>
      <c r="Q84" s="66">
        <f t="shared" si="46"/>
        <v>391820</v>
      </c>
      <c r="R84" s="66">
        <f t="shared" si="46"/>
        <v>391512</v>
      </c>
      <c r="S84" s="66">
        <f t="shared" si="46"/>
        <v>382633</v>
      </c>
      <c r="T84" s="66">
        <f t="shared" si="46"/>
        <v>385444</v>
      </c>
      <c r="U84" s="66">
        <f t="shared" si="46"/>
        <v>354586</v>
      </c>
      <c r="V84" s="66">
        <f t="shared" si="46"/>
        <v>330015</v>
      </c>
      <c r="W84" s="66">
        <f t="shared" si="46"/>
        <v>341956</v>
      </c>
      <c r="X84" s="66">
        <f t="shared" si="46"/>
        <v>337217</v>
      </c>
      <c r="Y84" s="66">
        <f t="shared" si="46"/>
        <v>277011</v>
      </c>
      <c r="Z84" s="66">
        <f t="shared" si="46"/>
        <v>364135</v>
      </c>
      <c r="AA84" s="66">
        <f>AA130</f>
        <v>352963</v>
      </c>
      <c r="AB84" s="67">
        <f>AB130</f>
        <v>365138</v>
      </c>
      <c r="AC84" s="67">
        <f>AC130</f>
        <v>369634</v>
      </c>
      <c r="AD84" s="67">
        <f>AD130</f>
        <v>379910</v>
      </c>
      <c r="AE84" s="67">
        <f>AE130</f>
        <v>368241</v>
      </c>
    </row>
    <row r="85" spans="1:31">
      <c r="A85" s="66">
        <v>9</v>
      </c>
      <c r="B85" s="66" t="s">
        <v>34</v>
      </c>
      <c r="C85" s="66">
        <v>496450</v>
      </c>
      <c r="D85" s="66">
        <v>512837</v>
      </c>
      <c r="E85" s="66">
        <v>514178</v>
      </c>
      <c r="F85" s="66">
        <v>544743</v>
      </c>
      <c r="G85" s="66">
        <v>542845</v>
      </c>
      <c r="H85" s="66">
        <v>556999</v>
      </c>
      <c r="I85" s="66">
        <v>566536</v>
      </c>
      <c r="J85" s="66">
        <v>585191</v>
      </c>
      <c r="K85" s="66">
        <v>556201</v>
      </c>
      <c r="L85" s="66">
        <v>548284</v>
      </c>
      <c r="M85" s="66">
        <v>550004</v>
      </c>
      <c r="N85" s="66">
        <f>N133</f>
        <v>512648</v>
      </c>
      <c r="O85" s="66">
        <f t="shared" ref="O85:Z85" si="47">O133</f>
        <v>561676</v>
      </c>
      <c r="P85" s="66">
        <f t="shared" si="47"/>
        <v>526530</v>
      </c>
      <c r="Q85" s="66">
        <f t="shared" si="47"/>
        <v>523385</v>
      </c>
      <c r="R85" s="66">
        <f t="shared" si="47"/>
        <v>510198</v>
      </c>
      <c r="S85" s="66">
        <f t="shared" si="47"/>
        <v>484365</v>
      </c>
      <c r="T85" s="66">
        <f t="shared" si="47"/>
        <v>471525</v>
      </c>
      <c r="U85" s="66">
        <f t="shared" si="47"/>
        <v>448828</v>
      </c>
      <c r="V85" s="66">
        <f t="shared" si="47"/>
        <v>430858</v>
      </c>
      <c r="W85" s="66">
        <f t="shared" si="47"/>
        <v>444041</v>
      </c>
      <c r="X85" s="66">
        <f t="shared" si="47"/>
        <v>428974</v>
      </c>
      <c r="Y85" s="66">
        <f t="shared" si="47"/>
        <v>429688</v>
      </c>
      <c r="Z85" s="66">
        <f t="shared" si="47"/>
        <v>433013</v>
      </c>
      <c r="AA85" s="66">
        <f>AA133</f>
        <v>426976</v>
      </c>
      <c r="AB85" s="67">
        <f>AB133</f>
        <v>431777</v>
      </c>
      <c r="AC85" s="67">
        <f>AC133</f>
        <v>430003</v>
      </c>
      <c r="AD85" s="67">
        <f>AD133</f>
        <v>433847</v>
      </c>
      <c r="AE85" s="67">
        <f>AE133</f>
        <v>431100</v>
      </c>
    </row>
    <row r="86" spans="1:31">
      <c r="C86" s="66" t="s">
        <v>264</v>
      </c>
      <c r="D86" s="66" t="s">
        <v>264</v>
      </c>
      <c r="E86" s="66" t="s">
        <v>264</v>
      </c>
      <c r="F86" s="66" t="s">
        <v>264</v>
      </c>
      <c r="G86" s="66" t="s">
        <v>264</v>
      </c>
      <c r="H86" s="66" t="s">
        <v>275</v>
      </c>
      <c r="I86" s="66" t="s">
        <v>264</v>
      </c>
      <c r="J86" s="66" t="s">
        <v>264</v>
      </c>
      <c r="K86" s="66" t="s">
        <v>264</v>
      </c>
      <c r="L86" s="66" t="s">
        <v>264</v>
      </c>
      <c r="M86" s="66" t="s">
        <v>264</v>
      </c>
      <c r="AB86" s="67"/>
      <c r="AC86" s="67"/>
      <c r="AD86" s="67"/>
      <c r="AE86" s="67"/>
    </row>
    <row r="87" spans="1:31">
      <c r="A87" s="66">
        <v>100</v>
      </c>
      <c r="B87" s="66" t="s">
        <v>25</v>
      </c>
      <c r="C87" s="66">
        <v>6351099</v>
      </c>
      <c r="D87" s="66">
        <v>6480473</v>
      </c>
      <c r="E87" s="66">
        <v>6588232</v>
      </c>
      <c r="F87" s="66">
        <v>6740215</v>
      </c>
      <c r="G87" s="66">
        <v>6556000</v>
      </c>
      <c r="H87" s="66">
        <v>6895187</v>
      </c>
      <c r="I87" s="66">
        <v>7126232</v>
      </c>
      <c r="J87" s="66">
        <v>6857399</v>
      </c>
      <c r="K87" s="66">
        <v>6666706</v>
      </c>
      <c r="L87" s="66">
        <v>6618114</v>
      </c>
      <c r="M87" s="66">
        <v>6699488</v>
      </c>
      <c r="N87" s="66">
        <v>6282907</v>
      </c>
      <c r="O87" s="66">
        <v>5868723</v>
      </c>
      <c r="P87" s="66">
        <v>5894464</v>
      </c>
      <c r="Q87" s="66">
        <v>6028429</v>
      </c>
      <c r="R87" s="66">
        <v>6088764</v>
      </c>
      <c r="S87" s="340">
        <v>6139695.2948256619</v>
      </c>
      <c r="T87" s="340">
        <v>6205993.3307819366</v>
      </c>
      <c r="U87" s="340">
        <v>6087034.8715683781</v>
      </c>
      <c r="V87" s="327">
        <v>5951923.5593168512</v>
      </c>
      <c r="W87" s="327">
        <v>6312592.2818887606</v>
      </c>
      <c r="X87" s="327">
        <v>6378696.3413864896</v>
      </c>
      <c r="Y87" s="340">
        <v>6389510.2523320429</v>
      </c>
      <c r="Z87" s="340">
        <v>6389989.6333530061</v>
      </c>
      <c r="AA87" s="340">
        <v>6478765.4066950157</v>
      </c>
      <c r="AB87" s="327">
        <v>6572001.1839752384</v>
      </c>
      <c r="AC87" s="327">
        <v>6506901.7005584203</v>
      </c>
      <c r="AD87" s="327">
        <v>6632118.3396843709</v>
      </c>
      <c r="AE87" s="340">
        <v>6646408</v>
      </c>
    </row>
    <row r="88" spans="1:31">
      <c r="A88" s="66">
        <v>1</v>
      </c>
      <c r="B88" s="66" t="s">
        <v>110</v>
      </c>
      <c r="C88" s="66">
        <v>3295493</v>
      </c>
      <c r="D88" s="66">
        <v>3244932</v>
      </c>
      <c r="E88" s="66">
        <v>3218925</v>
      </c>
      <c r="F88" s="66">
        <v>3179225</v>
      </c>
      <c r="G88" s="66">
        <v>3117638</v>
      </c>
      <c r="H88" s="66">
        <v>3407337</v>
      </c>
      <c r="I88" s="66">
        <v>3432588</v>
      </c>
      <c r="J88" s="66">
        <v>3244686</v>
      </c>
      <c r="K88" s="66">
        <v>2966663</v>
      </c>
      <c r="L88" s="66">
        <v>2830471</v>
      </c>
      <c r="M88" s="66">
        <v>2924190</v>
      </c>
      <c r="N88" s="66">
        <v>2768644</v>
      </c>
      <c r="O88" s="66">
        <v>2806612</v>
      </c>
      <c r="P88" s="66">
        <v>2804464</v>
      </c>
      <c r="Q88" s="66">
        <v>2884800</v>
      </c>
      <c r="R88" s="66">
        <v>2966283</v>
      </c>
      <c r="S88" s="340">
        <v>3020915</v>
      </c>
      <c r="T88" s="340">
        <v>3064883</v>
      </c>
      <c r="U88" s="340">
        <v>2955902</v>
      </c>
      <c r="V88" s="340">
        <v>2787946</v>
      </c>
      <c r="W88" s="340">
        <v>3063418</v>
      </c>
      <c r="X88" s="340">
        <v>3096920</v>
      </c>
      <c r="Y88" s="340">
        <v>3061852</v>
      </c>
      <c r="Z88" s="340">
        <v>3133813</v>
      </c>
      <c r="AA88" s="340">
        <v>3124665</v>
      </c>
      <c r="AB88" s="340">
        <v>3229164</v>
      </c>
      <c r="AC88" s="340">
        <v>3247338</v>
      </c>
      <c r="AD88" s="340">
        <v>3359215</v>
      </c>
      <c r="AE88" s="340">
        <v>3306767</v>
      </c>
    </row>
    <row r="89" spans="1:31">
      <c r="A89" s="66">
        <v>202</v>
      </c>
      <c r="B89" s="66" t="s">
        <v>111</v>
      </c>
      <c r="C89" s="66">
        <v>1971824</v>
      </c>
      <c r="D89" s="66">
        <v>1957741</v>
      </c>
      <c r="E89" s="66">
        <v>1950802</v>
      </c>
      <c r="F89" s="66">
        <v>1948803</v>
      </c>
      <c r="G89" s="66">
        <v>1912004</v>
      </c>
      <c r="H89" s="66">
        <v>1967884</v>
      </c>
      <c r="I89" s="66">
        <v>1963997</v>
      </c>
      <c r="J89" s="66">
        <v>1871644</v>
      </c>
      <c r="K89" s="66">
        <v>1684113</v>
      </c>
      <c r="L89" s="66">
        <v>1585266</v>
      </c>
      <c r="M89" s="66">
        <v>1653828</v>
      </c>
      <c r="N89" s="66">
        <v>1549093</v>
      </c>
      <c r="O89" s="66">
        <v>1488757</v>
      </c>
      <c r="P89" s="66">
        <v>1474072</v>
      </c>
      <c r="Q89" s="66">
        <v>1544820</v>
      </c>
      <c r="R89" s="66">
        <v>1629277</v>
      </c>
      <c r="S89" s="340">
        <v>1703260</v>
      </c>
      <c r="T89" s="340">
        <v>1727780</v>
      </c>
      <c r="U89" s="340">
        <v>1629762</v>
      </c>
      <c r="V89" s="340">
        <v>1512357</v>
      </c>
      <c r="W89" s="340">
        <v>1701703</v>
      </c>
      <c r="X89" s="340">
        <v>1678748</v>
      </c>
      <c r="Y89" s="340">
        <v>1652441</v>
      </c>
      <c r="Z89" s="340">
        <v>1677107</v>
      </c>
      <c r="AA89" s="340">
        <v>1697995</v>
      </c>
      <c r="AB89" s="340">
        <v>1732435</v>
      </c>
      <c r="AC89" s="340">
        <v>1763280</v>
      </c>
      <c r="AD89" s="340">
        <v>1828663</v>
      </c>
      <c r="AE89" s="340">
        <v>1788608</v>
      </c>
    </row>
    <row r="90" spans="1:31">
      <c r="A90" s="66">
        <v>204</v>
      </c>
      <c r="B90" s="66" t="s">
        <v>112</v>
      </c>
      <c r="C90" s="66">
        <v>1133439</v>
      </c>
      <c r="D90" s="66">
        <v>1109619</v>
      </c>
      <c r="E90" s="66">
        <v>1103731</v>
      </c>
      <c r="F90" s="66">
        <v>1066035</v>
      </c>
      <c r="G90" s="66">
        <v>1044830</v>
      </c>
      <c r="H90" s="66">
        <v>1238151</v>
      </c>
      <c r="I90" s="66">
        <v>1262293</v>
      </c>
      <c r="J90" s="66">
        <v>1190414</v>
      </c>
      <c r="K90" s="66">
        <v>1097209</v>
      </c>
      <c r="L90" s="66">
        <v>1067346</v>
      </c>
      <c r="M90" s="66">
        <v>1077867</v>
      </c>
      <c r="N90" s="66">
        <v>1032329</v>
      </c>
      <c r="O90" s="66">
        <v>1128760</v>
      </c>
      <c r="P90" s="66">
        <v>1141630</v>
      </c>
      <c r="Q90" s="66">
        <v>1142415</v>
      </c>
      <c r="R90" s="66">
        <v>1140742</v>
      </c>
      <c r="S90" s="340">
        <v>1126373</v>
      </c>
      <c r="T90" s="340">
        <v>1144902</v>
      </c>
      <c r="U90" s="340">
        <v>1139110</v>
      </c>
      <c r="V90" s="340">
        <v>1088157</v>
      </c>
      <c r="W90" s="340">
        <v>1160460</v>
      </c>
      <c r="X90" s="340">
        <v>1220861</v>
      </c>
      <c r="Y90" s="340">
        <v>1212538</v>
      </c>
      <c r="Z90" s="340">
        <v>1245093</v>
      </c>
      <c r="AA90" s="340">
        <v>1228973</v>
      </c>
      <c r="AB90" s="340">
        <v>1279595</v>
      </c>
      <c r="AC90" s="340">
        <v>1278565</v>
      </c>
      <c r="AD90" s="340">
        <v>1318186</v>
      </c>
      <c r="AE90" s="340">
        <v>1317800</v>
      </c>
    </row>
    <row r="91" spans="1:31">
      <c r="A91" s="66">
        <v>206</v>
      </c>
      <c r="B91" s="66" t="s">
        <v>113</v>
      </c>
      <c r="C91" s="66">
        <v>190230</v>
      </c>
      <c r="D91" s="66">
        <v>177572</v>
      </c>
      <c r="E91" s="66">
        <v>164392</v>
      </c>
      <c r="F91" s="66">
        <v>164387</v>
      </c>
      <c r="G91" s="66">
        <v>160804</v>
      </c>
      <c r="H91" s="66">
        <v>201302</v>
      </c>
      <c r="I91" s="66">
        <v>206298</v>
      </c>
      <c r="J91" s="66">
        <v>182628</v>
      </c>
      <c r="K91" s="66">
        <v>185341</v>
      </c>
      <c r="L91" s="66">
        <v>177859</v>
      </c>
      <c r="M91" s="66">
        <v>192495</v>
      </c>
      <c r="N91" s="66">
        <v>187222</v>
      </c>
      <c r="O91" s="66">
        <v>189095</v>
      </c>
      <c r="P91" s="66">
        <v>188762</v>
      </c>
      <c r="Q91" s="66">
        <v>197565</v>
      </c>
      <c r="R91" s="66">
        <v>196264</v>
      </c>
      <c r="S91" s="340">
        <v>191282</v>
      </c>
      <c r="T91" s="340">
        <v>192201</v>
      </c>
      <c r="U91" s="340">
        <v>187030</v>
      </c>
      <c r="V91" s="340">
        <v>187432</v>
      </c>
      <c r="W91" s="340">
        <v>201255</v>
      </c>
      <c r="X91" s="340">
        <v>197311</v>
      </c>
      <c r="Y91" s="340">
        <v>196873</v>
      </c>
      <c r="Z91" s="340">
        <v>211613</v>
      </c>
      <c r="AA91" s="340">
        <v>197697</v>
      </c>
      <c r="AB91" s="340">
        <v>217134</v>
      </c>
      <c r="AC91" s="340">
        <v>205493</v>
      </c>
      <c r="AD91" s="340">
        <v>212366</v>
      </c>
      <c r="AE91" s="340">
        <v>200359</v>
      </c>
    </row>
    <row r="92" spans="1:31">
      <c r="A92" s="66">
        <v>2</v>
      </c>
      <c r="B92" s="66" t="s">
        <v>114</v>
      </c>
      <c r="C92" s="66">
        <v>1662695</v>
      </c>
      <c r="D92" s="66">
        <v>1683738</v>
      </c>
      <c r="E92" s="66">
        <v>1689608</v>
      </c>
      <c r="F92" s="66">
        <v>1726523</v>
      </c>
      <c r="G92" s="66">
        <v>1640145</v>
      </c>
      <c r="H92" s="66">
        <v>1810672</v>
      </c>
      <c r="I92" s="66">
        <v>1840292</v>
      </c>
      <c r="J92" s="66">
        <v>1859389</v>
      </c>
      <c r="K92" s="66">
        <v>1815299</v>
      </c>
      <c r="L92" s="66">
        <v>1761879</v>
      </c>
      <c r="M92" s="66">
        <v>1797958</v>
      </c>
      <c r="N92" s="66">
        <v>1679425</v>
      </c>
      <c r="O92" s="66">
        <v>1703045</v>
      </c>
      <c r="P92" s="66">
        <v>1723856</v>
      </c>
      <c r="Q92" s="66">
        <v>1784454</v>
      </c>
      <c r="R92" s="66">
        <v>1839008</v>
      </c>
      <c r="S92" s="340">
        <v>1834989</v>
      </c>
      <c r="T92" s="340">
        <v>1834907</v>
      </c>
      <c r="U92" s="340">
        <v>1756243</v>
      </c>
      <c r="V92" s="340">
        <v>1664436</v>
      </c>
      <c r="W92" s="340">
        <v>1752729</v>
      </c>
      <c r="X92" s="340">
        <v>1804801</v>
      </c>
      <c r="Y92" s="340">
        <v>1860635</v>
      </c>
      <c r="Z92" s="340">
        <v>1863921</v>
      </c>
      <c r="AA92" s="340">
        <v>1842221</v>
      </c>
      <c r="AB92" s="340">
        <v>1853060</v>
      </c>
      <c r="AC92" s="340">
        <v>1941915</v>
      </c>
      <c r="AD92" s="340">
        <v>1943966</v>
      </c>
      <c r="AE92" s="340">
        <v>1954151</v>
      </c>
    </row>
    <row r="93" spans="1:31">
      <c r="A93" s="66">
        <v>207</v>
      </c>
      <c r="B93" s="66" t="s">
        <v>115</v>
      </c>
      <c r="C93" s="66">
        <v>662455</v>
      </c>
      <c r="D93" s="66">
        <v>672247</v>
      </c>
      <c r="E93" s="66">
        <v>656543</v>
      </c>
      <c r="F93" s="66">
        <v>650912</v>
      </c>
      <c r="G93" s="66">
        <v>600576</v>
      </c>
      <c r="H93" s="66">
        <v>653436</v>
      </c>
      <c r="I93" s="66">
        <v>660842</v>
      </c>
      <c r="J93" s="66">
        <v>638456</v>
      </c>
      <c r="K93" s="66">
        <v>612247</v>
      </c>
      <c r="L93" s="66">
        <v>584072</v>
      </c>
      <c r="M93" s="66">
        <v>589715</v>
      </c>
      <c r="N93" s="66">
        <v>555777</v>
      </c>
      <c r="O93" s="66">
        <v>538722</v>
      </c>
      <c r="P93" s="66">
        <v>547137</v>
      </c>
      <c r="Q93" s="66">
        <v>592700</v>
      </c>
      <c r="R93" s="66">
        <v>640076</v>
      </c>
      <c r="S93" s="340">
        <v>638590</v>
      </c>
      <c r="T93" s="340">
        <v>642059</v>
      </c>
      <c r="U93" s="340">
        <v>591476</v>
      </c>
      <c r="V93" s="340">
        <v>532339</v>
      </c>
      <c r="W93" s="340">
        <v>574779</v>
      </c>
      <c r="X93" s="340">
        <v>598674</v>
      </c>
      <c r="Y93" s="340">
        <v>608547</v>
      </c>
      <c r="Z93" s="340">
        <v>627743</v>
      </c>
      <c r="AA93" s="340">
        <v>626485</v>
      </c>
      <c r="AB93" s="340">
        <v>615512</v>
      </c>
      <c r="AC93" s="340">
        <v>646110</v>
      </c>
      <c r="AD93" s="340">
        <v>637899</v>
      </c>
      <c r="AE93" s="340">
        <v>639591</v>
      </c>
    </row>
    <row r="94" spans="1:31">
      <c r="A94" s="66">
        <v>214</v>
      </c>
      <c r="B94" s="66" t="s">
        <v>116</v>
      </c>
      <c r="C94" s="66">
        <v>465334</v>
      </c>
      <c r="D94" s="66">
        <v>427510</v>
      </c>
      <c r="E94" s="66">
        <v>420818</v>
      </c>
      <c r="F94" s="66">
        <v>452687</v>
      </c>
      <c r="G94" s="66">
        <v>418694</v>
      </c>
      <c r="H94" s="66">
        <v>486659</v>
      </c>
      <c r="I94" s="66">
        <v>484561</v>
      </c>
      <c r="J94" s="66">
        <v>471504</v>
      </c>
      <c r="K94" s="66">
        <v>452575</v>
      </c>
      <c r="L94" s="66">
        <v>458867</v>
      </c>
      <c r="M94" s="66">
        <v>457351</v>
      </c>
      <c r="N94" s="66">
        <v>419504</v>
      </c>
      <c r="O94" s="66">
        <v>421677</v>
      </c>
      <c r="P94" s="66">
        <v>437276</v>
      </c>
      <c r="Q94" s="66">
        <v>442142</v>
      </c>
      <c r="R94" s="66">
        <v>442978</v>
      </c>
      <c r="S94" s="340">
        <v>450267</v>
      </c>
      <c r="T94" s="340">
        <v>432809</v>
      </c>
      <c r="U94" s="340">
        <v>424087</v>
      </c>
      <c r="V94" s="340">
        <v>430230</v>
      </c>
      <c r="W94" s="340">
        <v>428095</v>
      </c>
      <c r="X94" s="340">
        <v>426300</v>
      </c>
      <c r="Y94" s="340">
        <v>426682</v>
      </c>
      <c r="Z94" s="340">
        <v>443082</v>
      </c>
      <c r="AA94" s="340">
        <v>442565</v>
      </c>
      <c r="AB94" s="340">
        <v>450800</v>
      </c>
      <c r="AC94" s="340">
        <v>453982</v>
      </c>
      <c r="AD94" s="340">
        <v>464399</v>
      </c>
      <c r="AE94" s="340">
        <v>468230</v>
      </c>
    </row>
    <row r="95" spans="1:31">
      <c r="A95" s="66">
        <v>217</v>
      </c>
      <c r="B95" s="66" t="s">
        <v>117</v>
      </c>
      <c r="C95" s="66">
        <v>257275</v>
      </c>
      <c r="D95" s="66">
        <v>266327</v>
      </c>
      <c r="E95" s="66">
        <v>279555</v>
      </c>
      <c r="F95" s="66">
        <v>276621</v>
      </c>
      <c r="G95" s="66">
        <v>270300</v>
      </c>
      <c r="H95" s="66">
        <v>297757</v>
      </c>
      <c r="I95" s="66">
        <v>304689</v>
      </c>
      <c r="J95" s="66">
        <v>323448</v>
      </c>
      <c r="K95" s="66">
        <v>314158</v>
      </c>
      <c r="L95" s="66">
        <v>298653</v>
      </c>
      <c r="M95" s="66">
        <v>310804</v>
      </c>
      <c r="N95" s="66">
        <v>307755</v>
      </c>
      <c r="O95" s="66">
        <v>310595</v>
      </c>
      <c r="P95" s="66">
        <v>309390</v>
      </c>
      <c r="Q95" s="66">
        <v>311296</v>
      </c>
      <c r="R95" s="66">
        <v>314767</v>
      </c>
      <c r="S95" s="340">
        <v>297182</v>
      </c>
      <c r="T95" s="340">
        <v>302287</v>
      </c>
      <c r="U95" s="340">
        <v>289848</v>
      </c>
      <c r="V95" s="340">
        <v>282398</v>
      </c>
      <c r="W95" s="340">
        <v>296458</v>
      </c>
      <c r="X95" s="340">
        <v>302446</v>
      </c>
      <c r="Y95" s="340">
        <v>314533</v>
      </c>
      <c r="Z95" s="340">
        <v>311858</v>
      </c>
      <c r="AA95" s="340">
        <v>315454</v>
      </c>
      <c r="AB95" s="340">
        <v>309899</v>
      </c>
      <c r="AC95" s="340">
        <v>316281</v>
      </c>
      <c r="AD95" s="340">
        <v>324966</v>
      </c>
      <c r="AE95" s="340">
        <v>331973</v>
      </c>
    </row>
    <row r="96" spans="1:31">
      <c r="A96" s="66">
        <v>219</v>
      </c>
      <c r="B96" s="66" t="s">
        <v>118</v>
      </c>
      <c r="C96" s="66">
        <v>233588</v>
      </c>
      <c r="D96" s="66">
        <v>273159</v>
      </c>
      <c r="E96" s="66">
        <v>286550</v>
      </c>
      <c r="F96" s="66">
        <v>299928</v>
      </c>
      <c r="G96" s="66">
        <v>299313</v>
      </c>
      <c r="H96" s="66">
        <v>322101</v>
      </c>
      <c r="I96" s="66">
        <v>339298</v>
      </c>
      <c r="J96" s="66">
        <v>363619</v>
      </c>
      <c r="K96" s="66">
        <v>376858</v>
      </c>
      <c r="L96" s="66">
        <v>362749</v>
      </c>
      <c r="M96" s="66">
        <v>377344</v>
      </c>
      <c r="N96" s="66">
        <v>342439</v>
      </c>
      <c r="O96" s="66">
        <v>375063</v>
      </c>
      <c r="P96" s="66">
        <v>370061</v>
      </c>
      <c r="Q96" s="66">
        <v>384077</v>
      </c>
      <c r="R96" s="66">
        <v>381418</v>
      </c>
      <c r="S96" s="340">
        <v>386777</v>
      </c>
      <c r="T96" s="340">
        <v>399048</v>
      </c>
      <c r="U96" s="340">
        <v>393766</v>
      </c>
      <c r="V96" s="340">
        <v>363468</v>
      </c>
      <c r="W96" s="340">
        <v>396646</v>
      </c>
      <c r="X96" s="340">
        <v>418706</v>
      </c>
      <c r="Y96" s="340">
        <v>452712</v>
      </c>
      <c r="Z96" s="340">
        <v>420898</v>
      </c>
      <c r="AA96" s="340">
        <v>397388</v>
      </c>
      <c r="AB96" s="340">
        <v>414697</v>
      </c>
      <c r="AC96" s="340">
        <v>463263</v>
      </c>
      <c r="AD96" s="340">
        <v>450987</v>
      </c>
      <c r="AE96" s="340">
        <v>452643</v>
      </c>
    </row>
    <row r="97" spans="1:31">
      <c r="A97" s="66">
        <v>301</v>
      </c>
      <c r="B97" s="66" t="s">
        <v>119</v>
      </c>
      <c r="C97" s="66">
        <v>44043</v>
      </c>
      <c r="D97" s="66">
        <v>44495</v>
      </c>
      <c r="E97" s="66">
        <v>46142</v>
      </c>
      <c r="F97" s="66">
        <v>46375</v>
      </c>
      <c r="G97" s="66">
        <v>51262</v>
      </c>
      <c r="H97" s="66">
        <v>50719</v>
      </c>
      <c r="I97" s="66">
        <v>50902</v>
      </c>
      <c r="J97" s="66">
        <v>62362</v>
      </c>
      <c r="K97" s="66">
        <v>59461</v>
      </c>
      <c r="L97" s="66">
        <v>57538</v>
      </c>
      <c r="M97" s="66">
        <v>62744</v>
      </c>
      <c r="N97" s="66">
        <v>53950</v>
      </c>
      <c r="O97" s="66">
        <v>56988</v>
      </c>
      <c r="P97" s="66">
        <v>59992</v>
      </c>
      <c r="Q97" s="66">
        <v>54239</v>
      </c>
      <c r="R97" s="66">
        <v>59769</v>
      </c>
      <c r="S97" s="340">
        <v>62173</v>
      </c>
      <c r="T97" s="340">
        <v>58704</v>
      </c>
      <c r="U97" s="340">
        <v>57066</v>
      </c>
      <c r="V97" s="340">
        <v>56001</v>
      </c>
      <c r="W97" s="340">
        <v>56751</v>
      </c>
      <c r="X97" s="340">
        <v>58675</v>
      </c>
      <c r="Y97" s="340">
        <v>58161</v>
      </c>
      <c r="Z97" s="340">
        <v>60340</v>
      </c>
      <c r="AA97" s="340">
        <v>60329</v>
      </c>
      <c r="AB97" s="340">
        <v>62152</v>
      </c>
      <c r="AC97" s="340">
        <v>62279</v>
      </c>
      <c r="AD97" s="340">
        <v>65715</v>
      </c>
      <c r="AE97" s="340">
        <v>61714</v>
      </c>
    </row>
    <row r="98" spans="1:31">
      <c r="A98" s="66">
        <v>3</v>
      </c>
      <c r="B98" s="66" t="s">
        <v>28</v>
      </c>
      <c r="C98" s="66">
        <v>2517320</v>
      </c>
      <c r="D98" s="66">
        <v>2587911</v>
      </c>
      <c r="E98" s="66">
        <v>2507298</v>
      </c>
      <c r="F98" s="66">
        <v>2526479</v>
      </c>
      <c r="G98" s="66">
        <v>2473573</v>
      </c>
      <c r="H98" s="66">
        <v>2668012</v>
      </c>
      <c r="I98" s="66">
        <v>2712525</v>
      </c>
      <c r="J98" s="66">
        <v>2700545</v>
      </c>
      <c r="K98" s="66">
        <v>2557105</v>
      </c>
      <c r="L98" s="66">
        <v>2531666</v>
      </c>
      <c r="M98" s="66">
        <v>2597590</v>
      </c>
      <c r="N98" s="66">
        <v>2327256</v>
      </c>
      <c r="O98" s="66">
        <v>2487544</v>
      </c>
      <c r="P98" s="66">
        <v>2511765</v>
      </c>
      <c r="Q98" s="66">
        <v>2571332</v>
      </c>
      <c r="R98" s="66">
        <v>2626629</v>
      </c>
      <c r="S98" s="340">
        <v>2721077</v>
      </c>
      <c r="T98" s="340">
        <v>2770273</v>
      </c>
      <c r="U98" s="340">
        <v>2794692</v>
      </c>
      <c r="V98" s="340">
        <v>2364519</v>
      </c>
      <c r="W98" s="340">
        <v>2510657</v>
      </c>
      <c r="X98" s="340">
        <v>2447750</v>
      </c>
      <c r="Y98" s="340">
        <v>2644434</v>
      </c>
      <c r="Z98" s="340">
        <v>2656543</v>
      </c>
      <c r="AA98" s="340">
        <v>2665387</v>
      </c>
      <c r="AB98" s="340">
        <v>2669838</v>
      </c>
      <c r="AC98" s="340">
        <v>2603872</v>
      </c>
      <c r="AD98" s="340">
        <v>2629855</v>
      </c>
      <c r="AE98" s="340">
        <v>2672676</v>
      </c>
    </row>
    <row r="99" spans="1:31">
      <c r="A99" s="66">
        <v>203</v>
      </c>
      <c r="B99" s="66" t="s">
        <v>120</v>
      </c>
      <c r="C99" s="66">
        <v>1037505</v>
      </c>
      <c r="D99" s="66">
        <v>1056309</v>
      </c>
      <c r="E99" s="66">
        <v>996621</v>
      </c>
      <c r="F99" s="66">
        <v>1000600</v>
      </c>
      <c r="G99" s="66">
        <v>951447</v>
      </c>
      <c r="H99" s="66">
        <v>1050153</v>
      </c>
      <c r="I99" s="66">
        <v>1079518</v>
      </c>
      <c r="J99" s="66">
        <v>1045975</v>
      </c>
      <c r="K99" s="66">
        <v>973073</v>
      </c>
      <c r="L99" s="66">
        <v>949997</v>
      </c>
      <c r="M99" s="66">
        <v>997756</v>
      </c>
      <c r="N99" s="66">
        <v>908288</v>
      </c>
      <c r="O99" s="66">
        <v>981688</v>
      </c>
      <c r="P99" s="66">
        <v>999722</v>
      </c>
      <c r="Q99" s="66">
        <v>1005757</v>
      </c>
      <c r="R99" s="66">
        <v>1013340</v>
      </c>
      <c r="S99" s="340">
        <v>1061613</v>
      </c>
      <c r="T99" s="340">
        <v>1076702</v>
      </c>
      <c r="U99" s="340">
        <v>1056536</v>
      </c>
      <c r="V99" s="340">
        <v>919506</v>
      </c>
      <c r="W99" s="340">
        <v>955578</v>
      </c>
      <c r="X99" s="340">
        <v>949289</v>
      </c>
      <c r="Y99" s="340">
        <v>1060030</v>
      </c>
      <c r="Z99" s="340">
        <v>1029828</v>
      </c>
      <c r="AA99" s="340">
        <v>1085143</v>
      </c>
      <c r="AB99" s="340">
        <v>1078072</v>
      </c>
      <c r="AC99" s="340">
        <v>1051765</v>
      </c>
      <c r="AD99" s="340">
        <v>1036217</v>
      </c>
      <c r="AE99" s="340">
        <v>1053260</v>
      </c>
    </row>
    <row r="100" spans="1:31">
      <c r="A100" s="66">
        <v>210</v>
      </c>
      <c r="B100" s="66" t="s">
        <v>121</v>
      </c>
      <c r="C100" s="66">
        <v>792893</v>
      </c>
      <c r="D100" s="66">
        <v>781171</v>
      </c>
      <c r="E100" s="66">
        <v>779523</v>
      </c>
      <c r="F100" s="66">
        <v>784347</v>
      </c>
      <c r="G100" s="66">
        <v>775164</v>
      </c>
      <c r="H100" s="66">
        <v>813463</v>
      </c>
      <c r="I100" s="66">
        <v>853369</v>
      </c>
      <c r="J100" s="66">
        <v>875304</v>
      </c>
      <c r="K100" s="66">
        <v>852120</v>
      </c>
      <c r="L100" s="66">
        <v>846927</v>
      </c>
      <c r="M100" s="66">
        <v>824013</v>
      </c>
      <c r="N100" s="66">
        <v>719309</v>
      </c>
      <c r="O100" s="66">
        <v>761202</v>
      </c>
      <c r="P100" s="66">
        <v>793053</v>
      </c>
      <c r="Q100" s="66">
        <v>835330</v>
      </c>
      <c r="R100" s="66">
        <v>847851</v>
      </c>
      <c r="S100" s="340">
        <v>845467</v>
      </c>
      <c r="T100" s="340">
        <v>878055</v>
      </c>
      <c r="U100" s="340">
        <v>885339</v>
      </c>
      <c r="V100" s="340">
        <v>693549</v>
      </c>
      <c r="W100" s="340">
        <v>759840</v>
      </c>
      <c r="X100" s="340">
        <v>710527</v>
      </c>
      <c r="Y100" s="340">
        <v>713350</v>
      </c>
      <c r="Z100" s="340">
        <v>777745</v>
      </c>
      <c r="AA100" s="340">
        <v>775654</v>
      </c>
      <c r="AB100" s="340">
        <v>757515</v>
      </c>
      <c r="AC100" s="340">
        <v>777671</v>
      </c>
      <c r="AD100" s="340">
        <v>804773</v>
      </c>
      <c r="AE100" s="340">
        <v>808512</v>
      </c>
    </row>
    <row r="101" spans="1:31">
      <c r="A101" s="66">
        <v>216</v>
      </c>
      <c r="B101" s="66" t="s">
        <v>122</v>
      </c>
      <c r="C101" s="66">
        <v>452760</v>
      </c>
      <c r="D101" s="66">
        <v>509121</v>
      </c>
      <c r="E101" s="66">
        <v>485696</v>
      </c>
      <c r="F101" s="66">
        <v>498908</v>
      </c>
      <c r="G101" s="66">
        <v>492447</v>
      </c>
      <c r="H101" s="66">
        <v>518139</v>
      </c>
      <c r="I101" s="66">
        <v>498980</v>
      </c>
      <c r="J101" s="66">
        <v>506397</v>
      </c>
      <c r="K101" s="66">
        <v>458306</v>
      </c>
      <c r="L101" s="66">
        <v>477636</v>
      </c>
      <c r="M101" s="66">
        <v>516689</v>
      </c>
      <c r="N101" s="66">
        <v>466537</v>
      </c>
      <c r="O101" s="66">
        <v>503353</v>
      </c>
      <c r="P101" s="66">
        <v>484060</v>
      </c>
      <c r="Q101" s="66">
        <v>484818</v>
      </c>
      <c r="R101" s="66">
        <v>507705</v>
      </c>
      <c r="S101" s="340">
        <v>544783</v>
      </c>
      <c r="T101" s="340">
        <v>550314</v>
      </c>
      <c r="U101" s="340">
        <v>587372</v>
      </c>
      <c r="V101" s="340">
        <v>518077</v>
      </c>
      <c r="W101" s="340">
        <v>562972</v>
      </c>
      <c r="X101" s="340">
        <v>537658</v>
      </c>
      <c r="Y101" s="340">
        <v>586209</v>
      </c>
      <c r="Z101" s="340">
        <v>567858</v>
      </c>
      <c r="AA101" s="340">
        <v>505205</v>
      </c>
      <c r="AB101" s="340">
        <v>526145</v>
      </c>
      <c r="AC101" s="340">
        <v>482109</v>
      </c>
      <c r="AD101" s="340">
        <v>484934</v>
      </c>
      <c r="AE101" s="340">
        <v>507091</v>
      </c>
    </row>
    <row r="102" spans="1:31">
      <c r="A102" s="66">
        <v>381</v>
      </c>
      <c r="B102" s="66" t="s">
        <v>123</v>
      </c>
      <c r="C102" s="66">
        <v>92616</v>
      </c>
      <c r="D102" s="66">
        <v>99012</v>
      </c>
      <c r="E102" s="66">
        <v>98649</v>
      </c>
      <c r="F102" s="66">
        <v>110090</v>
      </c>
      <c r="G102" s="66">
        <v>112395</v>
      </c>
      <c r="H102" s="66">
        <v>123498</v>
      </c>
      <c r="I102" s="66">
        <v>125870</v>
      </c>
      <c r="J102" s="66">
        <v>122813</v>
      </c>
      <c r="K102" s="66">
        <v>128187</v>
      </c>
      <c r="L102" s="66">
        <v>122967</v>
      </c>
      <c r="M102" s="66">
        <v>127771</v>
      </c>
      <c r="N102" s="66">
        <v>113669</v>
      </c>
      <c r="O102" s="66">
        <v>120325</v>
      </c>
      <c r="P102" s="66">
        <v>117496</v>
      </c>
      <c r="Q102" s="66">
        <v>125280</v>
      </c>
      <c r="R102" s="66">
        <v>125927</v>
      </c>
      <c r="S102" s="340">
        <v>137451</v>
      </c>
      <c r="T102" s="340">
        <v>138804</v>
      </c>
      <c r="U102" s="340">
        <v>131575</v>
      </c>
      <c r="V102" s="340">
        <v>112868</v>
      </c>
      <c r="W102" s="340">
        <v>126032</v>
      </c>
      <c r="X102" s="340">
        <v>141109</v>
      </c>
      <c r="Y102" s="340">
        <v>155867</v>
      </c>
      <c r="Z102" s="340">
        <v>154830</v>
      </c>
      <c r="AA102" s="340">
        <v>156526</v>
      </c>
      <c r="AB102" s="340">
        <v>170631</v>
      </c>
      <c r="AC102" s="340">
        <v>157176</v>
      </c>
      <c r="AD102" s="340">
        <v>160253</v>
      </c>
      <c r="AE102" s="340">
        <v>158877</v>
      </c>
    </row>
    <row r="103" spans="1:31">
      <c r="A103" s="66">
        <v>382</v>
      </c>
      <c r="B103" s="66" t="s">
        <v>124</v>
      </c>
      <c r="C103" s="66">
        <v>141546</v>
      </c>
      <c r="D103" s="66">
        <v>142298</v>
      </c>
      <c r="E103" s="66">
        <v>146809</v>
      </c>
      <c r="F103" s="66">
        <v>132534</v>
      </c>
      <c r="G103" s="66">
        <v>142120</v>
      </c>
      <c r="H103" s="66">
        <v>162759</v>
      </c>
      <c r="I103" s="66">
        <v>154788</v>
      </c>
      <c r="J103" s="66">
        <v>150056</v>
      </c>
      <c r="K103" s="66">
        <v>145419</v>
      </c>
      <c r="L103" s="66">
        <v>134139</v>
      </c>
      <c r="M103" s="66">
        <v>131361</v>
      </c>
      <c r="N103" s="66">
        <v>119453</v>
      </c>
      <c r="O103" s="66">
        <v>120976</v>
      </c>
      <c r="P103" s="66">
        <v>117434</v>
      </c>
      <c r="Q103" s="66">
        <v>120147</v>
      </c>
      <c r="R103" s="66">
        <v>131806</v>
      </c>
      <c r="S103" s="340">
        <v>131763</v>
      </c>
      <c r="T103" s="340">
        <v>126398</v>
      </c>
      <c r="U103" s="340">
        <v>133870</v>
      </c>
      <c r="V103" s="340">
        <v>120519</v>
      </c>
      <c r="W103" s="340">
        <v>106235</v>
      </c>
      <c r="X103" s="340">
        <v>109167</v>
      </c>
      <c r="Y103" s="340">
        <v>128978</v>
      </c>
      <c r="Z103" s="340">
        <v>126282</v>
      </c>
      <c r="AA103" s="340">
        <v>142859</v>
      </c>
      <c r="AB103" s="340">
        <v>137475</v>
      </c>
      <c r="AC103" s="340">
        <v>135151</v>
      </c>
      <c r="AD103" s="340">
        <v>143678</v>
      </c>
      <c r="AE103" s="340">
        <v>144936</v>
      </c>
    </row>
    <row r="104" spans="1:31">
      <c r="A104" s="66">
        <v>4</v>
      </c>
      <c r="B104" s="66" t="s">
        <v>125</v>
      </c>
      <c r="C104" s="66">
        <v>994875</v>
      </c>
      <c r="D104" s="66">
        <v>1026170</v>
      </c>
      <c r="E104" s="66">
        <v>1011982</v>
      </c>
      <c r="F104" s="66">
        <v>1065241</v>
      </c>
      <c r="G104" s="66">
        <v>1067459</v>
      </c>
      <c r="H104" s="66">
        <v>1119763</v>
      </c>
      <c r="I104" s="66">
        <v>1169297</v>
      </c>
      <c r="J104" s="66">
        <v>1149380</v>
      </c>
      <c r="K104" s="66">
        <v>1114850</v>
      </c>
      <c r="L104" s="66">
        <v>1144873</v>
      </c>
      <c r="M104" s="66">
        <v>1154821</v>
      </c>
      <c r="N104" s="66">
        <v>1091924</v>
      </c>
      <c r="O104" s="66">
        <v>1122519</v>
      </c>
      <c r="P104" s="66">
        <v>1119402</v>
      </c>
      <c r="Q104" s="66">
        <v>1139710</v>
      </c>
      <c r="R104" s="66">
        <v>1151471</v>
      </c>
      <c r="S104" s="340">
        <v>1152792</v>
      </c>
      <c r="T104" s="340">
        <v>1137623</v>
      </c>
      <c r="U104" s="340">
        <v>1120601</v>
      </c>
      <c r="V104" s="340">
        <v>1047122</v>
      </c>
      <c r="W104" s="340">
        <v>1084303</v>
      </c>
      <c r="X104" s="340">
        <v>1048695</v>
      </c>
      <c r="Y104" s="340">
        <v>1056185</v>
      </c>
      <c r="Z104" s="340">
        <v>1072408</v>
      </c>
      <c r="AA104" s="340">
        <v>1058142</v>
      </c>
      <c r="AB104" s="340">
        <v>1039225</v>
      </c>
      <c r="AC104" s="340">
        <v>1084236</v>
      </c>
      <c r="AD104" s="340">
        <v>1149577</v>
      </c>
      <c r="AE104" s="340">
        <v>1117114</v>
      </c>
    </row>
    <row r="105" spans="1:31">
      <c r="A105" s="66">
        <v>213</v>
      </c>
      <c r="B105" s="66" t="s">
        <v>237</v>
      </c>
      <c r="C105" s="66">
        <v>155125</v>
      </c>
      <c r="D105" s="66">
        <v>148931</v>
      </c>
      <c r="E105" s="66">
        <v>146891</v>
      </c>
      <c r="F105" s="66">
        <v>153695</v>
      </c>
      <c r="G105" s="66">
        <v>164770</v>
      </c>
      <c r="H105" s="66">
        <v>170426</v>
      </c>
      <c r="I105" s="66">
        <v>150093</v>
      </c>
      <c r="J105" s="66">
        <v>144070</v>
      </c>
      <c r="K105" s="66">
        <v>158083</v>
      </c>
      <c r="L105" s="66">
        <v>175004</v>
      </c>
      <c r="M105" s="66">
        <v>187900</v>
      </c>
      <c r="N105" s="66">
        <v>157942</v>
      </c>
      <c r="O105" s="66">
        <v>164029</v>
      </c>
      <c r="P105" s="66">
        <v>166816</v>
      </c>
      <c r="Q105" s="66">
        <v>160796</v>
      </c>
      <c r="R105" s="66">
        <v>156990</v>
      </c>
      <c r="S105" s="340">
        <v>155852</v>
      </c>
      <c r="T105" s="340">
        <v>157548</v>
      </c>
      <c r="U105" s="340">
        <v>148633</v>
      </c>
      <c r="V105" s="340">
        <v>139988</v>
      </c>
      <c r="W105" s="340">
        <v>143428</v>
      </c>
      <c r="X105" s="340">
        <v>124437</v>
      </c>
      <c r="Y105" s="340">
        <v>126388</v>
      </c>
      <c r="Z105" s="340">
        <v>133242</v>
      </c>
      <c r="AA105" s="340">
        <v>120687</v>
      </c>
      <c r="AB105" s="340">
        <v>126168</v>
      </c>
      <c r="AC105" s="340">
        <v>123795</v>
      </c>
      <c r="AD105" s="340">
        <v>124218</v>
      </c>
      <c r="AE105" s="340">
        <v>123104</v>
      </c>
    </row>
    <row r="106" spans="1:31">
      <c r="A106" s="66">
        <v>215</v>
      </c>
      <c r="B106" s="66" t="s">
        <v>238</v>
      </c>
      <c r="C106" s="66">
        <v>246629</v>
      </c>
      <c r="D106" s="66">
        <v>241480</v>
      </c>
      <c r="E106" s="66">
        <v>253686</v>
      </c>
      <c r="F106" s="66">
        <v>262111</v>
      </c>
      <c r="G106" s="66">
        <v>265549</v>
      </c>
      <c r="H106" s="66">
        <v>275818</v>
      </c>
      <c r="I106" s="66">
        <v>332492</v>
      </c>
      <c r="J106" s="66">
        <v>321591</v>
      </c>
      <c r="K106" s="66">
        <v>281488</v>
      </c>
      <c r="L106" s="66">
        <v>286350</v>
      </c>
      <c r="M106" s="66">
        <v>277309</v>
      </c>
      <c r="N106" s="66">
        <v>265691</v>
      </c>
      <c r="O106" s="66">
        <v>280671</v>
      </c>
      <c r="P106" s="66">
        <v>279349</v>
      </c>
      <c r="Q106" s="66">
        <v>280830</v>
      </c>
      <c r="R106" s="66">
        <v>285156</v>
      </c>
      <c r="S106" s="340">
        <v>272053</v>
      </c>
      <c r="T106" s="340">
        <v>273781</v>
      </c>
      <c r="U106" s="340">
        <v>266997</v>
      </c>
      <c r="V106" s="340">
        <v>251512</v>
      </c>
      <c r="W106" s="340">
        <v>258817</v>
      </c>
      <c r="X106" s="340">
        <v>250181</v>
      </c>
      <c r="Y106" s="340">
        <v>254125</v>
      </c>
      <c r="Z106" s="340">
        <v>267378</v>
      </c>
      <c r="AA106" s="340">
        <v>257585</v>
      </c>
      <c r="AB106" s="340">
        <v>266150</v>
      </c>
      <c r="AC106" s="340">
        <v>271547</v>
      </c>
      <c r="AD106" s="340">
        <v>281305</v>
      </c>
      <c r="AE106" s="340">
        <v>283680</v>
      </c>
    </row>
    <row r="107" spans="1:31">
      <c r="A107" s="66">
        <v>218</v>
      </c>
      <c r="B107" s="66" t="s">
        <v>126</v>
      </c>
      <c r="C107" s="66">
        <v>180843</v>
      </c>
      <c r="D107" s="66">
        <v>197104</v>
      </c>
      <c r="E107" s="66">
        <v>182303</v>
      </c>
      <c r="F107" s="66">
        <v>189881</v>
      </c>
      <c r="G107" s="66">
        <v>193199</v>
      </c>
      <c r="H107" s="66">
        <v>205983</v>
      </c>
      <c r="I107" s="66">
        <v>202038</v>
      </c>
      <c r="J107" s="66">
        <v>205353</v>
      </c>
      <c r="K107" s="66">
        <v>202880</v>
      </c>
      <c r="L107" s="66">
        <v>207547</v>
      </c>
      <c r="M107" s="66">
        <v>205099</v>
      </c>
      <c r="N107" s="66">
        <v>191054</v>
      </c>
      <c r="O107" s="66">
        <v>203795</v>
      </c>
      <c r="P107" s="66">
        <v>200708</v>
      </c>
      <c r="Q107" s="66">
        <v>209521</v>
      </c>
      <c r="R107" s="66">
        <v>210292</v>
      </c>
      <c r="S107" s="340">
        <v>216512</v>
      </c>
      <c r="T107" s="340">
        <v>214002</v>
      </c>
      <c r="U107" s="340">
        <v>218186</v>
      </c>
      <c r="V107" s="340">
        <v>198889</v>
      </c>
      <c r="W107" s="340">
        <v>206894</v>
      </c>
      <c r="X107" s="340">
        <v>204687</v>
      </c>
      <c r="Y107" s="340">
        <v>196334</v>
      </c>
      <c r="Z107" s="340">
        <v>208762</v>
      </c>
      <c r="AA107" s="340">
        <v>212704</v>
      </c>
      <c r="AB107" s="340">
        <v>217153</v>
      </c>
      <c r="AC107" s="340">
        <v>211880</v>
      </c>
      <c r="AD107" s="340">
        <v>226333</v>
      </c>
      <c r="AE107" s="340">
        <v>225987</v>
      </c>
    </row>
    <row r="108" spans="1:31">
      <c r="A108" s="66">
        <v>220</v>
      </c>
      <c r="B108" s="66" t="s">
        <v>127</v>
      </c>
      <c r="C108" s="66">
        <v>169010</v>
      </c>
      <c r="D108" s="66">
        <v>175082</v>
      </c>
      <c r="E108" s="66">
        <v>175629</v>
      </c>
      <c r="F108" s="66">
        <v>181702</v>
      </c>
      <c r="G108" s="66">
        <v>181781</v>
      </c>
      <c r="H108" s="66">
        <v>183174</v>
      </c>
      <c r="I108" s="66">
        <v>198314</v>
      </c>
      <c r="J108" s="66">
        <v>192512</v>
      </c>
      <c r="K108" s="66">
        <v>186314</v>
      </c>
      <c r="L108" s="66">
        <v>182250</v>
      </c>
      <c r="M108" s="66">
        <v>183773</v>
      </c>
      <c r="N108" s="66">
        <v>177918</v>
      </c>
      <c r="O108" s="66">
        <v>184968</v>
      </c>
      <c r="P108" s="66">
        <v>183894</v>
      </c>
      <c r="Q108" s="66">
        <v>191532</v>
      </c>
      <c r="R108" s="66">
        <v>196488</v>
      </c>
      <c r="S108" s="340">
        <v>189904</v>
      </c>
      <c r="T108" s="340">
        <v>191132</v>
      </c>
      <c r="U108" s="340">
        <v>188064</v>
      </c>
      <c r="V108" s="340">
        <v>180228</v>
      </c>
      <c r="W108" s="340">
        <v>180480</v>
      </c>
      <c r="X108" s="340">
        <v>181454</v>
      </c>
      <c r="Y108" s="340">
        <v>191112</v>
      </c>
      <c r="Z108" s="340">
        <v>188372</v>
      </c>
      <c r="AA108" s="340">
        <v>177785</v>
      </c>
      <c r="AB108" s="340">
        <v>170604</v>
      </c>
      <c r="AC108" s="340">
        <v>185759</v>
      </c>
      <c r="AD108" s="340">
        <v>206245</v>
      </c>
      <c r="AE108" s="340">
        <v>202403</v>
      </c>
    </row>
    <row r="109" spans="1:31">
      <c r="A109" s="66">
        <v>228</v>
      </c>
      <c r="B109" s="66" t="s">
        <v>239</v>
      </c>
      <c r="C109" s="66">
        <v>189453</v>
      </c>
      <c r="D109" s="66">
        <v>203643</v>
      </c>
      <c r="E109" s="66">
        <v>191177</v>
      </c>
      <c r="F109" s="66">
        <v>212968</v>
      </c>
      <c r="G109" s="66">
        <v>197214</v>
      </c>
      <c r="H109" s="66">
        <v>216472</v>
      </c>
      <c r="I109" s="66">
        <v>218057</v>
      </c>
      <c r="J109" s="66">
        <v>217965</v>
      </c>
      <c r="K109" s="66">
        <v>219302</v>
      </c>
      <c r="L109" s="66">
        <v>228856</v>
      </c>
      <c r="M109" s="66">
        <v>234667</v>
      </c>
      <c r="N109" s="66">
        <v>235756</v>
      </c>
      <c r="O109" s="66">
        <v>222445</v>
      </c>
      <c r="P109" s="66">
        <v>222169</v>
      </c>
      <c r="Q109" s="66">
        <v>231043</v>
      </c>
      <c r="R109" s="66">
        <v>235931</v>
      </c>
      <c r="S109" s="340">
        <v>254203</v>
      </c>
      <c r="T109" s="340">
        <v>237404</v>
      </c>
      <c r="U109" s="340">
        <v>236967</v>
      </c>
      <c r="V109" s="340">
        <v>223023</v>
      </c>
      <c r="W109" s="340">
        <v>238571</v>
      </c>
      <c r="X109" s="340">
        <v>228000</v>
      </c>
      <c r="Y109" s="340">
        <v>228658</v>
      </c>
      <c r="Z109" s="340">
        <v>217143</v>
      </c>
      <c r="AA109" s="340">
        <v>232236</v>
      </c>
      <c r="AB109" s="340">
        <v>201902</v>
      </c>
      <c r="AC109" s="340">
        <v>232808</v>
      </c>
      <c r="AD109" s="340">
        <v>251405</v>
      </c>
      <c r="AE109" s="340">
        <v>225172</v>
      </c>
    </row>
    <row r="110" spans="1:31">
      <c r="A110" s="66">
        <v>365</v>
      </c>
      <c r="B110" s="66" t="s">
        <v>240</v>
      </c>
      <c r="C110" s="66">
        <v>53815</v>
      </c>
      <c r="D110" s="66">
        <v>59930</v>
      </c>
      <c r="E110" s="66">
        <v>62296</v>
      </c>
      <c r="F110" s="66">
        <v>64884</v>
      </c>
      <c r="G110" s="66">
        <v>64946</v>
      </c>
      <c r="H110" s="66">
        <v>67890</v>
      </c>
      <c r="I110" s="66">
        <v>68303</v>
      </c>
      <c r="J110" s="66">
        <v>67889</v>
      </c>
      <c r="K110" s="66">
        <v>66783</v>
      </c>
      <c r="L110" s="66">
        <v>64866</v>
      </c>
      <c r="M110" s="66">
        <v>66073</v>
      </c>
      <c r="N110" s="66">
        <v>63563</v>
      </c>
      <c r="O110" s="66">
        <v>66611</v>
      </c>
      <c r="P110" s="66">
        <v>66466</v>
      </c>
      <c r="Q110" s="66">
        <v>65988</v>
      </c>
      <c r="R110" s="66">
        <v>66614</v>
      </c>
      <c r="S110" s="340">
        <v>64268</v>
      </c>
      <c r="T110" s="340">
        <v>63756</v>
      </c>
      <c r="U110" s="340">
        <v>61754</v>
      </c>
      <c r="V110" s="340">
        <v>53482</v>
      </c>
      <c r="W110" s="340">
        <v>56113</v>
      </c>
      <c r="X110" s="340">
        <v>59936</v>
      </c>
      <c r="Y110" s="340">
        <v>59568</v>
      </c>
      <c r="Z110" s="340">
        <v>57511</v>
      </c>
      <c r="AA110" s="340">
        <v>57145</v>
      </c>
      <c r="AB110" s="340">
        <v>57248</v>
      </c>
      <c r="AC110" s="340">
        <v>58447</v>
      </c>
      <c r="AD110" s="340">
        <v>60071</v>
      </c>
      <c r="AE110" s="340">
        <v>56768</v>
      </c>
    </row>
    <row r="111" spans="1:31">
      <c r="A111" s="66">
        <v>5</v>
      </c>
      <c r="B111" s="66" t="s">
        <v>128</v>
      </c>
      <c r="C111" s="66">
        <v>2517328</v>
      </c>
      <c r="D111" s="66">
        <v>2586757</v>
      </c>
      <c r="E111" s="66">
        <v>2642134</v>
      </c>
      <c r="F111" s="66">
        <v>2615806</v>
      </c>
      <c r="G111" s="66">
        <v>2557534</v>
      </c>
      <c r="H111" s="66">
        <v>2633951</v>
      </c>
      <c r="I111" s="66">
        <v>2705805</v>
      </c>
      <c r="J111" s="66">
        <v>2659852</v>
      </c>
      <c r="K111" s="66">
        <v>2558071</v>
      </c>
      <c r="L111" s="66">
        <v>2463080</v>
      </c>
      <c r="M111" s="66">
        <v>2504580</v>
      </c>
      <c r="N111" s="66">
        <v>2325822</v>
      </c>
      <c r="O111" s="66">
        <v>2379493</v>
      </c>
      <c r="P111" s="66">
        <v>2389845</v>
      </c>
      <c r="Q111" s="66">
        <v>2469540</v>
      </c>
      <c r="R111" s="66">
        <v>2491877</v>
      </c>
      <c r="S111" s="340">
        <v>2474343</v>
      </c>
      <c r="T111" s="340">
        <v>2459354</v>
      </c>
      <c r="U111" s="340">
        <v>2538356</v>
      </c>
      <c r="V111" s="340">
        <v>2211467</v>
      </c>
      <c r="W111" s="340">
        <v>2400294</v>
      </c>
      <c r="X111" s="340">
        <v>2384995</v>
      </c>
      <c r="Y111" s="340">
        <v>2364820</v>
      </c>
      <c r="Z111" s="340">
        <v>2469847</v>
      </c>
      <c r="AA111" s="340">
        <v>2483712</v>
      </c>
      <c r="AB111" s="340">
        <v>2480253</v>
      </c>
      <c r="AC111" s="340">
        <v>2525502</v>
      </c>
      <c r="AD111" s="340">
        <v>2552704</v>
      </c>
      <c r="AE111" s="340">
        <v>2536466</v>
      </c>
    </row>
    <row r="112" spans="1:31">
      <c r="A112" s="66">
        <v>201</v>
      </c>
      <c r="B112" s="66" t="s">
        <v>241</v>
      </c>
      <c r="C112" s="66">
        <v>2332056</v>
      </c>
      <c r="D112" s="66">
        <v>2407626</v>
      </c>
      <c r="E112" s="66">
        <v>2458061</v>
      </c>
      <c r="F112" s="66">
        <v>2422867</v>
      </c>
      <c r="G112" s="66">
        <v>2368457</v>
      </c>
      <c r="H112" s="66">
        <v>2425847</v>
      </c>
      <c r="I112" s="66">
        <v>2493631</v>
      </c>
      <c r="J112" s="66">
        <v>2451154</v>
      </c>
      <c r="K112" s="66">
        <v>2349811</v>
      </c>
      <c r="L112" s="66">
        <v>2263315</v>
      </c>
      <c r="M112" s="66">
        <v>2296802</v>
      </c>
      <c r="N112" s="66">
        <v>2126276</v>
      </c>
      <c r="O112" s="66">
        <v>2173036</v>
      </c>
      <c r="P112" s="66">
        <v>2178489</v>
      </c>
      <c r="Q112" s="66">
        <v>2247277</v>
      </c>
      <c r="R112" s="66">
        <v>2273844</v>
      </c>
      <c r="S112" s="340">
        <v>2260062</v>
      </c>
      <c r="T112" s="340">
        <v>2248309</v>
      </c>
      <c r="U112" s="340">
        <v>2330238</v>
      </c>
      <c r="V112" s="340">
        <v>2023585</v>
      </c>
      <c r="W112" s="340">
        <v>2196749</v>
      </c>
      <c r="X112" s="340">
        <v>2182200</v>
      </c>
      <c r="Y112" s="340">
        <v>2164720</v>
      </c>
      <c r="Z112" s="340">
        <v>2259605</v>
      </c>
      <c r="AA112" s="340">
        <v>2277721</v>
      </c>
      <c r="AB112" s="340">
        <v>2281723</v>
      </c>
      <c r="AC112" s="340">
        <v>2311079</v>
      </c>
      <c r="AD112" s="340">
        <v>2328644</v>
      </c>
      <c r="AE112" s="340">
        <v>2321428</v>
      </c>
    </row>
    <row r="113" spans="1:31">
      <c r="A113" s="66">
        <v>442</v>
      </c>
      <c r="B113" s="66" t="s">
        <v>129</v>
      </c>
      <c r="C113" s="66">
        <v>34087</v>
      </c>
      <c r="D113" s="66">
        <v>34702</v>
      </c>
      <c r="E113" s="66">
        <v>33071</v>
      </c>
      <c r="F113" s="66">
        <v>33288</v>
      </c>
      <c r="G113" s="66">
        <v>36424</v>
      </c>
      <c r="H113" s="66">
        <v>37351</v>
      </c>
      <c r="I113" s="66">
        <v>38949</v>
      </c>
      <c r="J113" s="66">
        <v>37664</v>
      </c>
      <c r="K113" s="66">
        <v>39225</v>
      </c>
      <c r="L113" s="66">
        <v>36808</v>
      </c>
      <c r="M113" s="66">
        <v>37607</v>
      </c>
      <c r="N113" s="66">
        <v>33322</v>
      </c>
      <c r="O113" s="66">
        <v>35404</v>
      </c>
      <c r="P113" s="66">
        <v>36364</v>
      </c>
      <c r="Q113" s="66">
        <v>40121</v>
      </c>
      <c r="R113" s="66">
        <v>41780</v>
      </c>
      <c r="S113" s="340">
        <v>41022</v>
      </c>
      <c r="T113" s="340">
        <v>38759</v>
      </c>
      <c r="U113" s="340">
        <v>36987</v>
      </c>
      <c r="V113" s="340">
        <v>32108</v>
      </c>
      <c r="W113" s="340">
        <v>30905</v>
      </c>
      <c r="X113" s="340">
        <v>29292</v>
      </c>
      <c r="Y113" s="340">
        <v>31794</v>
      </c>
      <c r="Z113" s="340">
        <v>31929</v>
      </c>
      <c r="AA113" s="340">
        <v>30297</v>
      </c>
      <c r="AB113" s="340">
        <v>28426</v>
      </c>
      <c r="AC113" s="340">
        <v>30945</v>
      </c>
      <c r="AD113" s="340">
        <v>31448</v>
      </c>
      <c r="AE113" s="340">
        <v>30828</v>
      </c>
    </row>
    <row r="114" spans="1:31">
      <c r="A114" s="66">
        <v>443</v>
      </c>
      <c r="B114" s="66" t="s">
        <v>130</v>
      </c>
      <c r="C114" s="66">
        <v>119234</v>
      </c>
      <c r="D114" s="66">
        <v>112919</v>
      </c>
      <c r="E114" s="66">
        <v>116586</v>
      </c>
      <c r="F114" s="66">
        <v>121330</v>
      </c>
      <c r="G114" s="66">
        <v>117777</v>
      </c>
      <c r="H114" s="66">
        <v>134092</v>
      </c>
      <c r="I114" s="66">
        <v>138429</v>
      </c>
      <c r="J114" s="66">
        <v>134139</v>
      </c>
      <c r="K114" s="66">
        <v>132265</v>
      </c>
      <c r="L114" s="66">
        <v>126341</v>
      </c>
      <c r="M114" s="66">
        <v>131723</v>
      </c>
      <c r="N114" s="66">
        <v>129397</v>
      </c>
      <c r="O114" s="66">
        <v>133666</v>
      </c>
      <c r="P114" s="66">
        <v>138309</v>
      </c>
      <c r="Q114" s="66">
        <v>145350</v>
      </c>
      <c r="R114" s="66">
        <v>139413</v>
      </c>
      <c r="S114" s="340">
        <v>139355</v>
      </c>
      <c r="T114" s="340">
        <v>139827</v>
      </c>
      <c r="U114" s="340">
        <v>139209</v>
      </c>
      <c r="V114" s="340">
        <v>124753</v>
      </c>
      <c r="W114" s="340">
        <v>142694</v>
      </c>
      <c r="X114" s="340">
        <v>144258</v>
      </c>
      <c r="Y114" s="340">
        <v>140617</v>
      </c>
      <c r="Z114" s="340">
        <v>149418</v>
      </c>
      <c r="AA114" s="340">
        <v>146687</v>
      </c>
      <c r="AB114" s="340">
        <v>138733</v>
      </c>
      <c r="AC114" s="340">
        <v>152211</v>
      </c>
      <c r="AD114" s="340">
        <v>159813</v>
      </c>
      <c r="AE114" s="340">
        <v>151489</v>
      </c>
    </row>
    <row r="115" spans="1:31">
      <c r="A115" s="66">
        <v>446</v>
      </c>
      <c r="B115" s="66" t="s">
        <v>242</v>
      </c>
      <c r="C115" s="66">
        <v>31951</v>
      </c>
      <c r="D115" s="66">
        <v>31510</v>
      </c>
      <c r="E115" s="66">
        <v>34416</v>
      </c>
      <c r="F115" s="66">
        <v>38321</v>
      </c>
      <c r="G115" s="66">
        <v>34876</v>
      </c>
      <c r="H115" s="66">
        <v>36661</v>
      </c>
      <c r="I115" s="66">
        <v>34796</v>
      </c>
      <c r="J115" s="66">
        <v>36895</v>
      </c>
      <c r="K115" s="66">
        <v>36770</v>
      </c>
      <c r="L115" s="66">
        <v>36616</v>
      </c>
      <c r="M115" s="66">
        <v>38448</v>
      </c>
      <c r="N115" s="66">
        <v>36827</v>
      </c>
      <c r="O115" s="66">
        <v>37387</v>
      </c>
      <c r="P115" s="66">
        <v>36683</v>
      </c>
      <c r="Q115" s="66">
        <v>36792</v>
      </c>
      <c r="R115" s="66">
        <v>36840</v>
      </c>
      <c r="S115" s="340">
        <v>33904</v>
      </c>
      <c r="T115" s="340">
        <v>32459</v>
      </c>
      <c r="U115" s="340">
        <v>31922</v>
      </c>
      <c r="V115" s="340">
        <v>31021</v>
      </c>
      <c r="W115" s="340">
        <v>29946</v>
      </c>
      <c r="X115" s="340">
        <v>29245</v>
      </c>
      <c r="Y115" s="340">
        <v>27689</v>
      </c>
      <c r="Z115" s="340">
        <v>28895</v>
      </c>
      <c r="AA115" s="340">
        <v>29007</v>
      </c>
      <c r="AB115" s="340">
        <v>31371</v>
      </c>
      <c r="AC115" s="340">
        <v>31267</v>
      </c>
      <c r="AD115" s="340">
        <v>32799</v>
      </c>
      <c r="AE115" s="340">
        <v>32721</v>
      </c>
    </row>
    <row r="116" spans="1:31">
      <c r="A116" s="66">
        <v>6</v>
      </c>
      <c r="B116" s="66" t="s">
        <v>131</v>
      </c>
      <c r="C116" s="66">
        <v>891486</v>
      </c>
      <c r="D116" s="66">
        <v>944131</v>
      </c>
      <c r="E116" s="66">
        <v>926151</v>
      </c>
      <c r="F116" s="66">
        <v>983577</v>
      </c>
      <c r="G116" s="66">
        <v>997879</v>
      </c>
      <c r="H116" s="66">
        <v>1068513</v>
      </c>
      <c r="I116" s="66">
        <v>1080117</v>
      </c>
      <c r="J116" s="66">
        <v>1055069</v>
      </c>
      <c r="K116" s="66">
        <v>1037989</v>
      </c>
      <c r="L116" s="66">
        <v>1067910</v>
      </c>
      <c r="M116" s="66">
        <v>1070674</v>
      </c>
      <c r="N116" s="66">
        <v>955240</v>
      </c>
      <c r="O116" s="66">
        <v>998139</v>
      </c>
      <c r="P116" s="66">
        <v>972163</v>
      </c>
      <c r="Q116" s="66">
        <v>978327</v>
      </c>
      <c r="R116" s="66">
        <v>964725</v>
      </c>
      <c r="S116" s="340">
        <v>957085</v>
      </c>
      <c r="T116" s="340">
        <v>948391</v>
      </c>
      <c r="U116" s="340">
        <v>914161</v>
      </c>
      <c r="V116" s="340">
        <v>861645</v>
      </c>
      <c r="W116" s="340">
        <v>908836</v>
      </c>
      <c r="X116" s="340">
        <v>915483</v>
      </c>
      <c r="Y116" s="340">
        <v>935000</v>
      </c>
      <c r="Z116" s="340">
        <v>917453</v>
      </c>
      <c r="AA116" s="340">
        <v>935735</v>
      </c>
      <c r="AB116" s="340">
        <v>944550</v>
      </c>
      <c r="AC116" s="340">
        <v>954268</v>
      </c>
      <c r="AD116" s="340">
        <v>1004228</v>
      </c>
      <c r="AE116" s="340">
        <v>978615</v>
      </c>
    </row>
    <row r="117" spans="1:31">
      <c r="A117" s="66">
        <v>208</v>
      </c>
      <c r="B117" s="66" t="s">
        <v>132</v>
      </c>
      <c r="C117" s="66">
        <v>130906</v>
      </c>
      <c r="D117" s="66">
        <v>131743</v>
      </c>
      <c r="E117" s="66">
        <v>130567</v>
      </c>
      <c r="F117" s="66">
        <v>144988</v>
      </c>
      <c r="G117" s="66">
        <v>150153</v>
      </c>
      <c r="H117" s="66">
        <v>162106</v>
      </c>
      <c r="I117" s="66">
        <v>163661</v>
      </c>
      <c r="J117" s="66">
        <v>151371</v>
      </c>
      <c r="K117" s="66">
        <v>147598</v>
      </c>
      <c r="L117" s="66">
        <v>185959</v>
      </c>
      <c r="M117" s="66">
        <v>158959</v>
      </c>
      <c r="N117" s="66">
        <v>134080</v>
      </c>
      <c r="O117" s="66">
        <v>114862</v>
      </c>
      <c r="P117" s="66">
        <v>106362</v>
      </c>
      <c r="Q117" s="66">
        <v>111270</v>
      </c>
      <c r="R117" s="66">
        <v>119207</v>
      </c>
      <c r="S117" s="340">
        <v>130199</v>
      </c>
      <c r="T117" s="340">
        <v>129136</v>
      </c>
      <c r="U117" s="340">
        <v>125862</v>
      </c>
      <c r="V117" s="340">
        <v>120898</v>
      </c>
      <c r="W117" s="340">
        <v>120455</v>
      </c>
      <c r="X117" s="340">
        <v>110597</v>
      </c>
      <c r="Y117" s="340">
        <v>113343</v>
      </c>
      <c r="Z117" s="340">
        <v>114784</v>
      </c>
      <c r="AA117" s="340">
        <v>134798</v>
      </c>
      <c r="AB117" s="340">
        <v>173325</v>
      </c>
      <c r="AC117" s="340">
        <v>135650</v>
      </c>
      <c r="AD117" s="340">
        <v>141080</v>
      </c>
      <c r="AE117" s="340">
        <v>145635</v>
      </c>
    </row>
    <row r="118" spans="1:31">
      <c r="A118" s="66">
        <v>212</v>
      </c>
      <c r="B118" s="66" t="s">
        <v>133</v>
      </c>
      <c r="C118" s="66">
        <v>179332</v>
      </c>
      <c r="D118" s="66">
        <v>189822</v>
      </c>
      <c r="E118" s="66">
        <v>189135</v>
      </c>
      <c r="F118" s="66">
        <v>190623</v>
      </c>
      <c r="G118" s="66">
        <v>191794</v>
      </c>
      <c r="H118" s="66">
        <v>218251</v>
      </c>
      <c r="I118" s="66">
        <v>219406</v>
      </c>
      <c r="J118" s="66">
        <v>212608</v>
      </c>
      <c r="K118" s="66">
        <v>209053</v>
      </c>
      <c r="L118" s="66">
        <v>209259</v>
      </c>
      <c r="M118" s="66">
        <v>225494</v>
      </c>
      <c r="N118" s="66">
        <v>192456</v>
      </c>
      <c r="O118" s="66">
        <v>204512</v>
      </c>
      <c r="P118" s="66">
        <v>202233</v>
      </c>
      <c r="Q118" s="66">
        <v>205468</v>
      </c>
      <c r="R118" s="66">
        <v>200958</v>
      </c>
      <c r="S118" s="340">
        <v>191052</v>
      </c>
      <c r="T118" s="340">
        <v>183329</v>
      </c>
      <c r="U118" s="340">
        <v>177072</v>
      </c>
      <c r="V118" s="340">
        <v>179441</v>
      </c>
      <c r="W118" s="340">
        <v>196999</v>
      </c>
      <c r="X118" s="340">
        <v>202193</v>
      </c>
      <c r="Y118" s="340">
        <v>211069</v>
      </c>
      <c r="Z118" s="340">
        <v>212697</v>
      </c>
      <c r="AA118" s="340">
        <v>209111</v>
      </c>
      <c r="AB118" s="340">
        <v>216629</v>
      </c>
      <c r="AC118" s="340">
        <v>231058</v>
      </c>
      <c r="AD118" s="340">
        <v>245195</v>
      </c>
      <c r="AE118" s="340">
        <v>245625</v>
      </c>
    </row>
    <row r="119" spans="1:31">
      <c r="A119" s="66">
        <v>227</v>
      </c>
      <c r="B119" s="66" t="s">
        <v>243</v>
      </c>
      <c r="C119" s="66">
        <v>122077</v>
      </c>
      <c r="D119" s="66">
        <v>129138</v>
      </c>
      <c r="E119" s="66">
        <v>131550</v>
      </c>
      <c r="F119" s="66">
        <v>136491</v>
      </c>
      <c r="G119" s="66">
        <v>139327</v>
      </c>
      <c r="H119" s="66">
        <v>148228</v>
      </c>
      <c r="I119" s="66">
        <v>146541</v>
      </c>
      <c r="J119" s="66">
        <v>144284</v>
      </c>
      <c r="K119" s="66">
        <v>137101</v>
      </c>
      <c r="L119" s="66">
        <v>131818</v>
      </c>
      <c r="M119" s="66">
        <v>143140</v>
      </c>
      <c r="N119" s="66">
        <v>133887</v>
      </c>
      <c r="O119" s="66">
        <v>140555</v>
      </c>
      <c r="P119" s="66">
        <v>134946</v>
      </c>
      <c r="Q119" s="66">
        <v>133933</v>
      </c>
      <c r="R119" s="66">
        <v>131643</v>
      </c>
      <c r="S119" s="340">
        <v>123665</v>
      </c>
      <c r="T119" s="340">
        <v>123200</v>
      </c>
      <c r="U119" s="340">
        <v>115809</v>
      </c>
      <c r="V119" s="340">
        <v>110537</v>
      </c>
      <c r="W119" s="340">
        <v>110104</v>
      </c>
      <c r="X119" s="340">
        <v>108358</v>
      </c>
      <c r="Y119" s="340">
        <v>112161</v>
      </c>
      <c r="Z119" s="340">
        <v>112070</v>
      </c>
      <c r="AA119" s="340">
        <v>109689</v>
      </c>
      <c r="AB119" s="340">
        <v>108142</v>
      </c>
      <c r="AC119" s="340">
        <v>108518</v>
      </c>
      <c r="AD119" s="340">
        <v>108882</v>
      </c>
      <c r="AE119" s="340">
        <v>108783</v>
      </c>
    </row>
    <row r="120" spans="1:31">
      <c r="A120" s="66">
        <v>229</v>
      </c>
      <c r="B120" s="66" t="s">
        <v>244</v>
      </c>
      <c r="C120" s="66">
        <v>259729</v>
      </c>
      <c r="D120" s="66">
        <v>265644</v>
      </c>
      <c r="E120" s="66">
        <v>277672</v>
      </c>
      <c r="F120" s="66">
        <v>292965</v>
      </c>
      <c r="G120" s="66">
        <v>291537</v>
      </c>
      <c r="H120" s="66">
        <v>304969</v>
      </c>
      <c r="I120" s="66">
        <v>299721</v>
      </c>
      <c r="J120" s="66">
        <v>298747</v>
      </c>
      <c r="K120" s="66">
        <v>286096</v>
      </c>
      <c r="L120" s="66">
        <v>288340</v>
      </c>
      <c r="M120" s="66">
        <v>288776</v>
      </c>
      <c r="N120" s="66">
        <v>269401</v>
      </c>
      <c r="O120" s="66">
        <v>297551</v>
      </c>
      <c r="P120" s="66">
        <v>299212</v>
      </c>
      <c r="Q120" s="66">
        <v>299627</v>
      </c>
      <c r="R120" s="66">
        <v>296103</v>
      </c>
      <c r="S120" s="340">
        <v>304229</v>
      </c>
      <c r="T120" s="340">
        <v>302738</v>
      </c>
      <c r="U120" s="340">
        <v>302219</v>
      </c>
      <c r="V120" s="340">
        <v>268512</v>
      </c>
      <c r="W120" s="340">
        <v>287475</v>
      </c>
      <c r="X120" s="340">
        <v>300588</v>
      </c>
      <c r="Y120" s="340">
        <v>307124</v>
      </c>
      <c r="Z120" s="340">
        <v>300598</v>
      </c>
      <c r="AA120" s="340">
        <v>295088</v>
      </c>
      <c r="AB120" s="340">
        <v>297220</v>
      </c>
      <c r="AC120" s="340">
        <v>304317</v>
      </c>
      <c r="AD120" s="340">
        <v>315781</v>
      </c>
      <c r="AE120" s="340">
        <v>294698</v>
      </c>
    </row>
    <row r="121" spans="1:31">
      <c r="A121" s="66">
        <v>464</v>
      </c>
      <c r="B121" s="66" t="s">
        <v>134</v>
      </c>
      <c r="C121" s="66">
        <v>97219</v>
      </c>
      <c r="D121" s="66">
        <v>93300</v>
      </c>
      <c r="E121" s="66">
        <v>87733</v>
      </c>
      <c r="F121" s="66">
        <v>104983</v>
      </c>
      <c r="G121" s="66">
        <v>110638</v>
      </c>
      <c r="H121" s="66">
        <v>115217</v>
      </c>
      <c r="I121" s="66">
        <v>121200</v>
      </c>
      <c r="J121" s="66">
        <v>127269</v>
      </c>
      <c r="K121" s="66">
        <v>134527</v>
      </c>
      <c r="L121" s="66">
        <v>134002</v>
      </c>
      <c r="M121" s="66">
        <v>134101</v>
      </c>
      <c r="N121" s="66">
        <v>113732</v>
      </c>
      <c r="O121" s="66">
        <v>124094</v>
      </c>
      <c r="P121" s="66">
        <v>116199</v>
      </c>
      <c r="Q121" s="66">
        <v>113010</v>
      </c>
      <c r="R121" s="66">
        <v>106910</v>
      </c>
      <c r="S121" s="340">
        <v>103151</v>
      </c>
      <c r="T121" s="340">
        <v>106317</v>
      </c>
      <c r="U121" s="340">
        <v>93949</v>
      </c>
      <c r="V121" s="340">
        <v>87021</v>
      </c>
      <c r="W121" s="340">
        <v>95763</v>
      </c>
      <c r="X121" s="340">
        <v>99581</v>
      </c>
      <c r="Y121" s="340">
        <v>98000</v>
      </c>
      <c r="Z121" s="340">
        <v>83550</v>
      </c>
      <c r="AA121" s="340">
        <v>89814</v>
      </c>
      <c r="AB121" s="340">
        <v>53230</v>
      </c>
      <c r="AC121" s="340">
        <v>73762</v>
      </c>
      <c r="AD121" s="340">
        <v>91555</v>
      </c>
      <c r="AE121" s="340">
        <v>85278</v>
      </c>
    </row>
    <row r="122" spans="1:31">
      <c r="A122" s="66">
        <v>481</v>
      </c>
      <c r="B122" s="66" t="s">
        <v>135</v>
      </c>
      <c r="C122" s="66">
        <v>43486</v>
      </c>
      <c r="D122" s="66">
        <v>45795</v>
      </c>
      <c r="E122" s="66">
        <v>48320</v>
      </c>
      <c r="F122" s="66">
        <v>47890</v>
      </c>
      <c r="G122" s="66">
        <v>47044</v>
      </c>
      <c r="H122" s="66">
        <v>51744</v>
      </c>
      <c r="I122" s="66">
        <v>54536</v>
      </c>
      <c r="J122" s="66">
        <v>50109</v>
      </c>
      <c r="K122" s="66">
        <v>53558</v>
      </c>
      <c r="L122" s="66">
        <v>49227</v>
      </c>
      <c r="M122" s="66">
        <v>52758</v>
      </c>
      <c r="N122" s="66">
        <v>49044</v>
      </c>
      <c r="O122" s="66">
        <v>48144</v>
      </c>
      <c r="P122" s="66">
        <v>46950</v>
      </c>
      <c r="Q122" s="66">
        <v>48510</v>
      </c>
      <c r="R122" s="66">
        <v>47751</v>
      </c>
      <c r="S122" s="340">
        <v>44894</v>
      </c>
      <c r="T122" s="340">
        <v>45621</v>
      </c>
      <c r="U122" s="340">
        <v>42661</v>
      </c>
      <c r="V122" s="340">
        <v>39918</v>
      </c>
      <c r="W122" s="340">
        <v>40386</v>
      </c>
      <c r="X122" s="340">
        <v>38327</v>
      </c>
      <c r="Y122" s="340">
        <v>39017</v>
      </c>
      <c r="Z122" s="340">
        <v>39417</v>
      </c>
      <c r="AA122" s="340">
        <v>43854</v>
      </c>
      <c r="AB122" s="340">
        <v>43418</v>
      </c>
      <c r="AC122" s="340">
        <v>48806</v>
      </c>
      <c r="AD122" s="340">
        <v>48220</v>
      </c>
      <c r="AE122" s="340">
        <v>46920</v>
      </c>
    </row>
    <row r="123" spans="1:31">
      <c r="A123" s="66">
        <v>501</v>
      </c>
      <c r="B123" s="66" t="s">
        <v>245</v>
      </c>
      <c r="C123" s="66">
        <v>58737</v>
      </c>
      <c r="D123" s="66">
        <v>88689</v>
      </c>
      <c r="E123" s="66">
        <v>61174</v>
      </c>
      <c r="F123" s="66">
        <v>65637</v>
      </c>
      <c r="G123" s="66">
        <v>67386</v>
      </c>
      <c r="H123" s="66">
        <v>67998</v>
      </c>
      <c r="I123" s="66">
        <v>75052</v>
      </c>
      <c r="J123" s="66">
        <v>70681</v>
      </c>
      <c r="K123" s="66">
        <v>70056</v>
      </c>
      <c r="L123" s="66">
        <v>69305</v>
      </c>
      <c r="M123" s="66">
        <v>67446</v>
      </c>
      <c r="N123" s="66">
        <v>62640</v>
      </c>
      <c r="O123" s="66">
        <v>68421</v>
      </c>
      <c r="P123" s="66">
        <v>66261</v>
      </c>
      <c r="Q123" s="66">
        <v>66509</v>
      </c>
      <c r="R123" s="66">
        <v>62153</v>
      </c>
      <c r="S123" s="340">
        <v>59895</v>
      </c>
      <c r="T123" s="340">
        <v>58050</v>
      </c>
      <c r="U123" s="340">
        <v>56589</v>
      </c>
      <c r="V123" s="340">
        <v>55318</v>
      </c>
      <c r="W123" s="340">
        <v>57654</v>
      </c>
      <c r="X123" s="340">
        <v>55839</v>
      </c>
      <c r="Y123" s="340">
        <v>54286</v>
      </c>
      <c r="Z123" s="340">
        <v>54337</v>
      </c>
      <c r="AA123" s="340">
        <v>53381</v>
      </c>
      <c r="AB123" s="340">
        <v>52586</v>
      </c>
      <c r="AC123" s="340">
        <v>52157</v>
      </c>
      <c r="AD123" s="340">
        <v>53515</v>
      </c>
      <c r="AE123" s="340">
        <v>51676</v>
      </c>
    </row>
    <row r="124" spans="1:31">
      <c r="A124" s="66">
        <v>7</v>
      </c>
      <c r="B124" s="66" t="s">
        <v>32</v>
      </c>
      <c r="C124" s="66">
        <v>581752</v>
      </c>
      <c r="D124" s="66">
        <v>592994</v>
      </c>
      <c r="E124" s="66">
        <v>608019</v>
      </c>
      <c r="F124" s="66">
        <v>644647</v>
      </c>
      <c r="G124" s="66">
        <v>626392</v>
      </c>
      <c r="H124" s="66">
        <v>660159</v>
      </c>
      <c r="I124" s="66">
        <v>691636</v>
      </c>
      <c r="J124" s="66">
        <v>703527</v>
      </c>
      <c r="K124" s="66">
        <v>699310</v>
      </c>
      <c r="L124" s="66">
        <v>697424</v>
      </c>
      <c r="M124" s="66">
        <v>703303</v>
      </c>
      <c r="N124" s="66">
        <v>646173</v>
      </c>
      <c r="O124" s="66">
        <v>702190</v>
      </c>
      <c r="P124" s="66">
        <v>669259</v>
      </c>
      <c r="Q124" s="66">
        <v>673765</v>
      </c>
      <c r="R124" s="66">
        <v>659360</v>
      </c>
      <c r="S124" s="340">
        <v>614348</v>
      </c>
      <c r="T124" s="340">
        <v>611039</v>
      </c>
      <c r="U124" s="340">
        <v>575287</v>
      </c>
      <c r="V124" s="340">
        <v>548703</v>
      </c>
      <c r="W124" s="340">
        <v>555843</v>
      </c>
      <c r="X124" s="340">
        <v>558312</v>
      </c>
      <c r="Y124" s="340">
        <v>567619</v>
      </c>
      <c r="Z124" s="340">
        <v>583926</v>
      </c>
      <c r="AA124" s="340">
        <v>589129</v>
      </c>
      <c r="AB124" s="340">
        <v>602813</v>
      </c>
      <c r="AC124" s="340">
        <v>596929</v>
      </c>
      <c r="AD124" s="340">
        <v>618370</v>
      </c>
      <c r="AE124" s="340">
        <v>608554</v>
      </c>
    </row>
    <row r="125" spans="1:31">
      <c r="A125" s="66">
        <v>209</v>
      </c>
      <c r="B125" s="66" t="s">
        <v>246</v>
      </c>
      <c r="C125" s="66">
        <v>277929</v>
      </c>
      <c r="D125" s="66">
        <v>280168</v>
      </c>
      <c r="E125" s="66">
        <v>287579</v>
      </c>
      <c r="F125" s="66">
        <v>306099</v>
      </c>
      <c r="G125" s="66">
        <v>294636</v>
      </c>
      <c r="H125" s="66">
        <v>313352</v>
      </c>
      <c r="I125" s="66">
        <v>323982</v>
      </c>
      <c r="J125" s="66">
        <v>328119</v>
      </c>
      <c r="K125" s="66">
        <v>327919</v>
      </c>
      <c r="L125" s="66">
        <v>327109</v>
      </c>
      <c r="M125" s="66">
        <v>329843</v>
      </c>
      <c r="N125" s="66">
        <v>304860</v>
      </c>
      <c r="O125" s="66">
        <v>342012</v>
      </c>
      <c r="P125" s="66">
        <v>325405</v>
      </c>
      <c r="Q125" s="66">
        <v>330443</v>
      </c>
      <c r="R125" s="66">
        <v>321552</v>
      </c>
      <c r="S125" s="340">
        <v>300731</v>
      </c>
      <c r="T125" s="340">
        <v>297664</v>
      </c>
      <c r="U125" s="340">
        <v>282588</v>
      </c>
      <c r="V125" s="340">
        <v>272800</v>
      </c>
      <c r="W125" s="340">
        <v>275219</v>
      </c>
      <c r="X125" s="340">
        <v>273577</v>
      </c>
      <c r="Y125" s="340">
        <v>279554</v>
      </c>
      <c r="Z125" s="340">
        <v>287841</v>
      </c>
      <c r="AA125" s="340">
        <v>280891</v>
      </c>
      <c r="AB125" s="340">
        <v>285788</v>
      </c>
      <c r="AC125" s="340">
        <v>281989</v>
      </c>
      <c r="AD125" s="340">
        <v>286720</v>
      </c>
      <c r="AE125" s="340">
        <v>281905</v>
      </c>
    </row>
    <row r="126" spans="1:31">
      <c r="A126" s="66">
        <v>222</v>
      </c>
      <c r="B126" s="66" t="s">
        <v>247</v>
      </c>
      <c r="C126" s="66">
        <v>87017</v>
      </c>
      <c r="D126" s="66">
        <v>91924</v>
      </c>
      <c r="E126" s="66">
        <v>93267</v>
      </c>
      <c r="F126" s="66">
        <v>94201</v>
      </c>
      <c r="G126" s="66">
        <v>95066</v>
      </c>
      <c r="H126" s="66">
        <v>98982</v>
      </c>
      <c r="I126" s="66">
        <v>107134</v>
      </c>
      <c r="J126" s="66">
        <v>110516</v>
      </c>
      <c r="K126" s="66">
        <v>108587</v>
      </c>
      <c r="L126" s="66">
        <v>108298</v>
      </c>
      <c r="M126" s="66">
        <v>106281</v>
      </c>
      <c r="N126" s="66">
        <v>95944</v>
      </c>
      <c r="O126" s="66">
        <v>108531</v>
      </c>
      <c r="P126" s="66">
        <v>96868</v>
      </c>
      <c r="Q126" s="66">
        <v>95308</v>
      </c>
      <c r="R126" s="66">
        <v>94980</v>
      </c>
      <c r="S126" s="340">
        <v>88873</v>
      </c>
      <c r="T126" s="340">
        <v>84771</v>
      </c>
      <c r="U126" s="340">
        <v>79100</v>
      </c>
      <c r="V126" s="340">
        <v>68049</v>
      </c>
      <c r="W126" s="340">
        <v>72974</v>
      </c>
      <c r="X126" s="340">
        <v>79664</v>
      </c>
      <c r="Y126" s="340">
        <v>82149</v>
      </c>
      <c r="Z126" s="340">
        <v>81713</v>
      </c>
      <c r="AA126" s="340">
        <v>80943</v>
      </c>
      <c r="AB126" s="340">
        <v>76172</v>
      </c>
      <c r="AC126" s="340">
        <v>75548</v>
      </c>
      <c r="AD126" s="340">
        <v>80171</v>
      </c>
      <c r="AE126" s="340">
        <v>80010</v>
      </c>
    </row>
    <row r="127" spans="1:31">
      <c r="A127" s="66">
        <v>225</v>
      </c>
      <c r="B127" s="66" t="s">
        <v>248</v>
      </c>
      <c r="C127" s="66">
        <v>109371</v>
      </c>
      <c r="D127" s="66">
        <v>113199</v>
      </c>
      <c r="E127" s="66">
        <v>114634</v>
      </c>
      <c r="F127" s="66">
        <v>121053</v>
      </c>
      <c r="G127" s="66">
        <v>122333</v>
      </c>
      <c r="H127" s="66">
        <v>131209</v>
      </c>
      <c r="I127" s="66">
        <v>141644</v>
      </c>
      <c r="J127" s="66">
        <v>144747</v>
      </c>
      <c r="K127" s="66">
        <v>140710</v>
      </c>
      <c r="L127" s="66">
        <v>141458</v>
      </c>
      <c r="M127" s="66">
        <v>145527</v>
      </c>
      <c r="N127" s="66">
        <v>132712</v>
      </c>
      <c r="O127" s="66">
        <v>133203</v>
      </c>
      <c r="P127" s="66">
        <v>130823</v>
      </c>
      <c r="Q127" s="66">
        <v>131584</v>
      </c>
      <c r="R127" s="66">
        <v>126958</v>
      </c>
      <c r="S127" s="340">
        <v>120185</v>
      </c>
      <c r="T127" s="340">
        <v>126567</v>
      </c>
      <c r="U127" s="340">
        <v>119236</v>
      </c>
      <c r="V127" s="340">
        <v>117276</v>
      </c>
      <c r="W127" s="340">
        <v>120309</v>
      </c>
      <c r="X127" s="340">
        <v>119837</v>
      </c>
      <c r="Y127" s="340">
        <v>119466</v>
      </c>
      <c r="Z127" s="340">
        <v>126268</v>
      </c>
      <c r="AA127" s="340">
        <v>138341</v>
      </c>
      <c r="AB127" s="340">
        <v>146006</v>
      </c>
      <c r="AC127" s="340">
        <v>153342</v>
      </c>
      <c r="AD127" s="340">
        <v>157923</v>
      </c>
      <c r="AE127" s="340">
        <v>155071</v>
      </c>
    </row>
    <row r="128" spans="1:31">
      <c r="A128" s="66">
        <v>585</v>
      </c>
      <c r="B128" s="66" t="s">
        <v>249</v>
      </c>
      <c r="C128" s="66">
        <v>62502</v>
      </c>
      <c r="D128" s="66">
        <v>63061</v>
      </c>
      <c r="E128" s="66">
        <v>65340</v>
      </c>
      <c r="F128" s="66">
        <v>70808</v>
      </c>
      <c r="G128" s="66">
        <v>65002</v>
      </c>
      <c r="H128" s="66">
        <v>68691</v>
      </c>
      <c r="I128" s="66">
        <v>69642</v>
      </c>
      <c r="J128" s="66">
        <v>69896</v>
      </c>
      <c r="K128" s="66">
        <v>69910</v>
      </c>
      <c r="L128" s="66">
        <v>71373</v>
      </c>
      <c r="M128" s="66">
        <v>70551</v>
      </c>
      <c r="N128" s="66">
        <v>64984</v>
      </c>
      <c r="O128" s="66">
        <v>68421</v>
      </c>
      <c r="P128" s="66">
        <v>66431</v>
      </c>
      <c r="Q128" s="66">
        <v>66612</v>
      </c>
      <c r="R128" s="66">
        <v>66692</v>
      </c>
      <c r="S128" s="340">
        <v>60096</v>
      </c>
      <c r="T128" s="340">
        <v>58968</v>
      </c>
      <c r="U128" s="340">
        <v>54786</v>
      </c>
      <c r="V128" s="340">
        <v>52443</v>
      </c>
      <c r="W128" s="340">
        <v>50463</v>
      </c>
      <c r="X128" s="340">
        <v>49702</v>
      </c>
      <c r="Y128" s="340">
        <v>50949</v>
      </c>
      <c r="Z128" s="340">
        <v>50525</v>
      </c>
      <c r="AA128" s="340">
        <v>50672</v>
      </c>
      <c r="AB128" s="340">
        <v>49098</v>
      </c>
      <c r="AC128" s="340">
        <v>49386</v>
      </c>
      <c r="AD128" s="340">
        <v>53367</v>
      </c>
      <c r="AE128" s="340">
        <v>51863</v>
      </c>
    </row>
    <row r="129" spans="1:34">
      <c r="A129" s="66">
        <v>586</v>
      </c>
      <c r="B129" s="66" t="s">
        <v>250</v>
      </c>
      <c r="C129" s="66">
        <v>44933</v>
      </c>
      <c r="D129" s="66">
        <v>44642</v>
      </c>
      <c r="E129" s="66">
        <v>47199</v>
      </c>
      <c r="F129" s="66">
        <v>52486</v>
      </c>
      <c r="G129" s="66">
        <v>49355</v>
      </c>
      <c r="H129" s="66">
        <v>47925</v>
      </c>
      <c r="I129" s="66">
        <v>49234</v>
      </c>
      <c r="J129" s="66">
        <v>50249</v>
      </c>
      <c r="K129" s="66">
        <v>52184</v>
      </c>
      <c r="L129" s="66">
        <v>49186</v>
      </c>
      <c r="M129" s="66">
        <v>51101</v>
      </c>
      <c r="N129" s="66">
        <v>47673</v>
      </c>
      <c r="O129" s="66">
        <v>50023</v>
      </c>
      <c r="P129" s="66">
        <v>49732</v>
      </c>
      <c r="Q129" s="66">
        <v>49818</v>
      </c>
      <c r="R129" s="66">
        <v>49178</v>
      </c>
      <c r="S129" s="340">
        <v>44463</v>
      </c>
      <c r="T129" s="340">
        <v>43069</v>
      </c>
      <c r="U129" s="340">
        <v>39577</v>
      </c>
      <c r="V129" s="340">
        <v>38135</v>
      </c>
      <c r="W129" s="340">
        <v>36878</v>
      </c>
      <c r="X129" s="340">
        <v>35532</v>
      </c>
      <c r="Y129" s="340">
        <v>35501</v>
      </c>
      <c r="Z129" s="340">
        <v>37579</v>
      </c>
      <c r="AA129" s="340">
        <v>38282</v>
      </c>
      <c r="AB129" s="340">
        <v>45749</v>
      </c>
      <c r="AC129" s="340">
        <v>36664</v>
      </c>
      <c r="AD129" s="340">
        <v>40189</v>
      </c>
      <c r="AE129" s="340">
        <v>39705</v>
      </c>
    </row>
    <row r="130" spans="1:34">
      <c r="A130" s="66">
        <v>8</v>
      </c>
      <c r="B130" s="66" t="s">
        <v>33</v>
      </c>
      <c r="C130" s="66">
        <v>327297</v>
      </c>
      <c r="D130" s="66">
        <v>341159</v>
      </c>
      <c r="E130" s="66">
        <v>357195</v>
      </c>
      <c r="F130" s="66">
        <v>369258</v>
      </c>
      <c r="G130" s="66">
        <v>387328</v>
      </c>
      <c r="H130" s="66">
        <v>407762</v>
      </c>
      <c r="I130" s="66">
        <v>407629</v>
      </c>
      <c r="J130" s="66">
        <v>378945</v>
      </c>
      <c r="K130" s="66">
        <v>376194</v>
      </c>
      <c r="L130" s="66">
        <v>359657</v>
      </c>
      <c r="M130" s="66">
        <v>378601</v>
      </c>
      <c r="N130" s="66">
        <v>364119</v>
      </c>
      <c r="O130" s="66">
        <v>404506</v>
      </c>
      <c r="P130" s="66">
        <v>394124</v>
      </c>
      <c r="Q130" s="66">
        <v>391820</v>
      </c>
      <c r="R130" s="66">
        <v>391512</v>
      </c>
      <c r="S130" s="340">
        <v>382633</v>
      </c>
      <c r="T130" s="340">
        <v>385444</v>
      </c>
      <c r="U130" s="340">
        <v>354586</v>
      </c>
      <c r="V130" s="340">
        <v>330015</v>
      </c>
      <c r="W130" s="340">
        <v>341956</v>
      </c>
      <c r="X130" s="340">
        <v>337217</v>
      </c>
      <c r="Y130" s="340">
        <v>277011</v>
      </c>
      <c r="Z130" s="340">
        <v>364135</v>
      </c>
      <c r="AA130" s="340">
        <v>352963</v>
      </c>
      <c r="AB130" s="340">
        <v>365138</v>
      </c>
      <c r="AC130" s="340">
        <v>369634</v>
      </c>
      <c r="AD130" s="340">
        <v>379910</v>
      </c>
      <c r="AE130" s="340">
        <v>368241</v>
      </c>
    </row>
    <row r="131" spans="1:34">
      <c r="A131" s="66">
        <v>221</v>
      </c>
      <c r="B131" s="66" t="s">
        <v>273</v>
      </c>
      <c r="C131" s="66">
        <v>113278</v>
      </c>
      <c r="D131" s="66">
        <v>120455</v>
      </c>
      <c r="E131" s="66">
        <v>135389</v>
      </c>
      <c r="F131" s="66">
        <v>145866</v>
      </c>
      <c r="G131" s="66">
        <v>161257</v>
      </c>
      <c r="H131" s="66">
        <v>172220</v>
      </c>
      <c r="I131" s="66">
        <v>176813</v>
      </c>
      <c r="J131" s="66">
        <v>152071</v>
      </c>
      <c r="K131" s="66">
        <v>146030</v>
      </c>
      <c r="L131" s="66">
        <v>136927</v>
      </c>
      <c r="M131" s="66">
        <v>143447</v>
      </c>
      <c r="N131" s="66">
        <v>142466</v>
      </c>
      <c r="O131" s="66">
        <v>156463</v>
      </c>
      <c r="P131" s="66">
        <v>153200</v>
      </c>
      <c r="Q131" s="66">
        <v>144896</v>
      </c>
      <c r="R131" s="66">
        <v>149378</v>
      </c>
      <c r="S131" s="340">
        <v>148182</v>
      </c>
      <c r="T131" s="340">
        <v>146719</v>
      </c>
      <c r="U131" s="340">
        <v>139216</v>
      </c>
      <c r="V131" s="340">
        <v>132779</v>
      </c>
      <c r="W131" s="340">
        <v>138167</v>
      </c>
      <c r="X131" s="340">
        <v>113007</v>
      </c>
      <c r="Y131" s="340">
        <v>51300</v>
      </c>
      <c r="Z131" s="340">
        <v>136708</v>
      </c>
      <c r="AA131" s="340">
        <v>132465</v>
      </c>
      <c r="AB131" s="340">
        <v>138235</v>
      </c>
      <c r="AC131" s="340">
        <v>143120</v>
      </c>
      <c r="AD131" s="340">
        <v>149656</v>
      </c>
      <c r="AE131" s="340">
        <v>147531</v>
      </c>
    </row>
    <row r="132" spans="1:34">
      <c r="A132" s="66">
        <v>223</v>
      </c>
      <c r="B132" s="66" t="s">
        <v>251</v>
      </c>
      <c r="C132" s="66">
        <v>214019</v>
      </c>
      <c r="D132" s="66">
        <v>220704</v>
      </c>
      <c r="E132" s="66">
        <v>221806</v>
      </c>
      <c r="F132" s="66">
        <v>223392</v>
      </c>
      <c r="G132" s="66">
        <v>226071</v>
      </c>
      <c r="H132" s="66">
        <v>235542</v>
      </c>
      <c r="I132" s="66">
        <v>230816</v>
      </c>
      <c r="J132" s="66">
        <v>226874</v>
      </c>
      <c r="K132" s="66">
        <v>230164</v>
      </c>
      <c r="L132" s="66">
        <v>222730</v>
      </c>
      <c r="M132" s="66">
        <v>235154</v>
      </c>
      <c r="N132" s="66">
        <v>221653</v>
      </c>
      <c r="O132" s="66">
        <v>248043</v>
      </c>
      <c r="P132" s="66">
        <v>240924</v>
      </c>
      <c r="Q132" s="66">
        <v>246924</v>
      </c>
      <c r="R132" s="66">
        <v>242134</v>
      </c>
      <c r="S132" s="340">
        <v>234451</v>
      </c>
      <c r="T132" s="340">
        <v>238725</v>
      </c>
      <c r="U132" s="340">
        <v>215370</v>
      </c>
      <c r="V132" s="340">
        <v>197236</v>
      </c>
      <c r="W132" s="340">
        <v>203789</v>
      </c>
      <c r="X132" s="340">
        <v>224210</v>
      </c>
      <c r="Y132" s="340">
        <v>225711</v>
      </c>
      <c r="Z132" s="340">
        <v>227427</v>
      </c>
      <c r="AA132" s="340">
        <v>220498</v>
      </c>
      <c r="AB132" s="340">
        <v>226903</v>
      </c>
      <c r="AC132" s="340">
        <v>226514</v>
      </c>
      <c r="AD132" s="340">
        <v>230254</v>
      </c>
      <c r="AE132" s="340">
        <v>220710</v>
      </c>
    </row>
    <row r="133" spans="1:34">
      <c r="A133" s="66">
        <v>9</v>
      </c>
      <c r="B133" s="66" t="s">
        <v>34</v>
      </c>
      <c r="C133" s="66">
        <v>496450</v>
      </c>
      <c r="D133" s="66">
        <v>512837</v>
      </c>
      <c r="E133" s="66">
        <v>514178</v>
      </c>
      <c r="F133" s="66">
        <v>544743</v>
      </c>
      <c r="G133" s="66">
        <v>542845</v>
      </c>
      <c r="H133" s="66">
        <v>556999</v>
      </c>
      <c r="I133" s="66">
        <v>566536</v>
      </c>
      <c r="J133" s="66">
        <v>585191</v>
      </c>
      <c r="K133" s="66">
        <v>556201</v>
      </c>
      <c r="L133" s="66">
        <v>548284</v>
      </c>
      <c r="M133" s="66">
        <v>550004</v>
      </c>
      <c r="N133" s="66">
        <v>512648</v>
      </c>
      <c r="O133" s="66">
        <v>561676</v>
      </c>
      <c r="P133" s="66">
        <v>526530</v>
      </c>
      <c r="Q133" s="66">
        <v>523385</v>
      </c>
      <c r="R133" s="66">
        <v>510198</v>
      </c>
      <c r="S133" s="340">
        <v>484365</v>
      </c>
      <c r="T133" s="340">
        <v>471525</v>
      </c>
      <c r="U133" s="340">
        <v>448828</v>
      </c>
      <c r="V133" s="340">
        <v>430858</v>
      </c>
      <c r="W133" s="340">
        <v>444041</v>
      </c>
      <c r="X133" s="340">
        <v>428974</v>
      </c>
      <c r="Y133" s="340">
        <v>429688</v>
      </c>
      <c r="Z133" s="340">
        <v>433013</v>
      </c>
      <c r="AA133" s="340">
        <v>426976</v>
      </c>
      <c r="AB133" s="340">
        <v>431777</v>
      </c>
      <c r="AC133" s="340">
        <v>430003</v>
      </c>
      <c r="AD133" s="340">
        <v>433847</v>
      </c>
      <c r="AE133" s="340">
        <v>431100</v>
      </c>
    </row>
    <row r="134" spans="1:34">
      <c r="A134" s="66">
        <v>205</v>
      </c>
      <c r="B134" s="66" t="s">
        <v>252</v>
      </c>
      <c r="C134" s="66">
        <v>207601</v>
      </c>
      <c r="D134" s="66">
        <v>213065</v>
      </c>
      <c r="E134" s="66">
        <v>209148</v>
      </c>
      <c r="F134" s="66">
        <v>219537</v>
      </c>
      <c r="G134" s="66">
        <v>227789</v>
      </c>
      <c r="H134" s="66">
        <v>225110</v>
      </c>
      <c r="I134" s="66">
        <v>225279</v>
      </c>
      <c r="J134" s="66">
        <v>237933</v>
      </c>
      <c r="K134" s="66">
        <v>224049</v>
      </c>
      <c r="L134" s="66">
        <v>223028</v>
      </c>
      <c r="M134" s="66">
        <v>236317</v>
      </c>
      <c r="N134" s="66">
        <v>216119</v>
      </c>
      <c r="O134" s="66">
        <v>225809</v>
      </c>
      <c r="P134" s="66">
        <v>202664</v>
      </c>
      <c r="Q134" s="66">
        <v>204446</v>
      </c>
      <c r="R134" s="66">
        <v>198672</v>
      </c>
      <c r="S134" s="340">
        <v>192724</v>
      </c>
      <c r="T134" s="340">
        <v>182677</v>
      </c>
      <c r="U134" s="340">
        <v>169436</v>
      </c>
      <c r="V134" s="340">
        <v>166694</v>
      </c>
      <c r="W134" s="340">
        <v>170553</v>
      </c>
      <c r="X134" s="340">
        <v>158592</v>
      </c>
      <c r="Y134" s="340">
        <v>157675</v>
      </c>
      <c r="Z134" s="340">
        <v>158824</v>
      </c>
      <c r="AA134" s="340">
        <v>156177</v>
      </c>
      <c r="AB134" s="340">
        <v>162894</v>
      </c>
      <c r="AC134" s="340">
        <v>150952</v>
      </c>
      <c r="AD134" s="340">
        <v>151214</v>
      </c>
      <c r="AE134" s="340">
        <v>149309</v>
      </c>
    </row>
    <row r="135" spans="1:34">
      <c r="A135" s="66">
        <v>224</v>
      </c>
      <c r="B135" s="66" t="s">
        <v>253</v>
      </c>
      <c r="C135" s="66">
        <v>157870</v>
      </c>
      <c r="D135" s="66">
        <v>162573</v>
      </c>
      <c r="E135" s="66">
        <v>165270</v>
      </c>
      <c r="F135" s="66">
        <v>181056</v>
      </c>
      <c r="G135" s="66">
        <v>177379</v>
      </c>
      <c r="H135" s="66">
        <v>174701</v>
      </c>
      <c r="I135" s="66">
        <v>181763</v>
      </c>
      <c r="J135" s="66">
        <v>177587</v>
      </c>
      <c r="K135" s="66">
        <v>176689</v>
      </c>
      <c r="L135" s="66">
        <v>164626</v>
      </c>
      <c r="M135" s="66">
        <v>169282</v>
      </c>
      <c r="N135" s="66">
        <v>159567</v>
      </c>
      <c r="O135" s="66">
        <v>180688</v>
      </c>
      <c r="P135" s="66">
        <v>176449</v>
      </c>
      <c r="Q135" s="66">
        <v>170823</v>
      </c>
      <c r="R135" s="66">
        <v>167064</v>
      </c>
      <c r="S135" s="340">
        <v>154653</v>
      </c>
      <c r="T135" s="340">
        <v>151096</v>
      </c>
      <c r="U135" s="340">
        <v>147245</v>
      </c>
      <c r="V135" s="340">
        <v>138798</v>
      </c>
      <c r="W135" s="340">
        <v>147131</v>
      </c>
      <c r="X135" s="340">
        <v>145669</v>
      </c>
      <c r="Y135" s="340">
        <v>141154</v>
      </c>
      <c r="Z135" s="340">
        <v>144316</v>
      </c>
      <c r="AA135" s="340">
        <v>142421</v>
      </c>
      <c r="AB135" s="340">
        <v>145749</v>
      </c>
      <c r="AC135" s="340">
        <v>145465</v>
      </c>
      <c r="AD135" s="340">
        <v>148469</v>
      </c>
      <c r="AE135" s="340">
        <v>149054</v>
      </c>
    </row>
    <row r="136" spans="1:34">
      <c r="A136" s="325">
        <v>226</v>
      </c>
      <c r="B136" s="325" t="s">
        <v>254</v>
      </c>
      <c r="C136" s="325">
        <v>130979</v>
      </c>
      <c r="D136" s="325">
        <v>137199</v>
      </c>
      <c r="E136" s="325">
        <v>139760</v>
      </c>
      <c r="F136" s="325">
        <v>144150</v>
      </c>
      <c r="G136" s="325">
        <v>137677</v>
      </c>
      <c r="H136" s="325">
        <v>157188</v>
      </c>
      <c r="I136" s="325">
        <v>159494</v>
      </c>
      <c r="J136" s="325">
        <v>169671</v>
      </c>
      <c r="K136" s="325">
        <v>155463</v>
      </c>
      <c r="L136" s="325">
        <v>160630</v>
      </c>
      <c r="M136" s="325">
        <v>144405</v>
      </c>
      <c r="N136" s="325">
        <v>136962</v>
      </c>
      <c r="O136" s="325">
        <v>155179</v>
      </c>
      <c r="P136" s="325">
        <v>147417</v>
      </c>
      <c r="Q136" s="325">
        <v>148116</v>
      </c>
      <c r="R136" s="325">
        <v>144462</v>
      </c>
      <c r="S136" s="326">
        <v>136988</v>
      </c>
      <c r="T136" s="326">
        <v>137752</v>
      </c>
      <c r="U136" s="326">
        <v>132147</v>
      </c>
      <c r="V136" s="326">
        <v>125366</v>
      </c>
      <c r="W136" s="326">
        <v>126357</v>
      </c>
      <c r="X136" s="326">
        <v>124713</v>
      </c>
      <c r="Y136" s="326">
        <v>130859</v>
      </c>
      <c r="Z136" s="326">
        <v>129873</v>
      </c>
      <c r="AA136" s="326">
        <v>128378</v>
      </c>
      <c r="AB136" s="326">
        <v>123134</v>
      </c>
      <c r="AC136" s="326">
        <v>133586</v>
      </c>
      <c r="AD136" s="326">
        <v>134164</v>
      </c>
      <c r="AE136" s="326">
        <v>132737</v>
      </c>
      <c r="AF136" s="69"/>
      <c r="AG136" s="69"/>
      <c r="AH136" s="69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表紙</vt:lpstr>
      <vt:lpstr>コメント</vt:lpstr>
      <vt:lpstr>公表予定</vt:lpstr>
      <vt:lpstr>推計方法</vt:lpstr>
      <vt:lpstr>概要ｸﾞﾗﾌ</vt:lpstr>
      <vt:lpstr>統計表1</vt:lpstr>
      <vt:lpstr>統計表2</vt:lpstr>
      <vt:lpstr>統計表3</vt:lpstr>
      <vt:lpstr>統計表4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2020-11-14T04:59:05Z</cp:lastPrinted>
  <dcterms:created xsi:type="dcterms:W3CDTF">2015-10-01T01:31:47Z</dcterms:created>
  <dcterms:modified xsi:type="dcterms:W3CDTF">2020-11-17T01:01:08Z</dcterms:modified>
</cp:coreProperties>
</file>